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uco\Desktop\Tw 22-23\"/>
    </mc:Choice>
  </mc:AlternateContent>
  <workbookProtection workbookAlgorithmName="SHA-512" workbookHashValue="/UCRi/gH3kEPHaqO1mGkJ0BryQE8m/CQV2fBWY8ZZEx89FNDywNPJjFIRPVBYJXPxMEbnkcyTl8B7cg78d4Viw==" workbookSaltValue="PrbXPng3FsSdSgzvD/yvKg==" workbookSpinCount="100000" lockStructure="1"/>
  <bookViews>
    <workbookView xWindow="0" yWindow="0" windowWidth="20490" windowHeight="7455"/>
  </bookViews>
  <sheets>
    <sheet name="FAP INDIV" sheetId="1" r:id="rId1"/>
    <sheet name="BASE DONNEES LANCERS" sheetId="2" state="hidden" r:id="rId2"/>
    <sheet name="BASE DONNEES ROULERS" sheetId="3" state="hidden" r:id="rId3"/>
    <sheet name="Catégories" sheetId="4" state="hidden" r:id="rId4"/>
  </sheets>
  <definedNames>
    <definedName name="_xlnm.Print_Area" localSheetId="0">'FAP INDIV'!$A$1:$W$54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I27" i="1"/>
  <c r="H27" i="1"/>
  <c r="K15" i="1" l="1"/>
  <c r="J15" i="1"/>
  <c r="I15" i="1"/>
  <c r="H15" i="1"/>
  <c r="G15" i="1"/>
  <c r="F15" i="1"/>
  <c r="E15" i="1"/>
  <c r="K13" i="1"/>
  <c r="J13" i="1"/>
  <c r="I13" i="1"/>
  <c r="H13" i="1"/>
  <c r="G13" i="1"/>
  <c r="F13" i="1"/>
  <c r="E13" i="1"/>
  <c r="K11" i="1"/>
  <c r="J11" i="1"/>
  <c r="I11" i="1"/>
  <c r="H11" i="1"/>
  <c r="G11" i="1"/>
  <c r="F11" i="1"/>
  <c r="E11" i="1"/>
  <c r="K9" i="1"/>
  <c r="J9" i="1"/>
  <c r="I9" i="1"/>
  <c r="H9" i="1"/>
  <c r="G9" i="1"/>
  <c r="F9" i="1"/>
  <c r="E9" i="1"/>
  <c r="P29" i="1" l="1"/>
  <c r="P31" i="1"/>
  <c r="P30" i="1" s="1"/>
  <c r="P33" i="1"/>
  <c r="P32" i="1" s="1"/>
  <c r="P35" i="1"/>
  <c r="P27" i="1"/>
  <c r="J35" i="1"/>
  <c r="I35" i="1"/>
  <c r="H35" i="1"/>
  <c r="G35" i="1"/>
  <c r="D35" i="1"/>
  <c r="J33" i="1"/>
  <c r="I33" i="1"/>
  <c r="H33" i="1"/>
  <c r="G33" i="1"/>
  <c r="D33" i="1"/>
  <c r="J31" i="1"/>
  <c r="I31" i="1"/>
  <c r="H31" i="1"/>
  <c r="G31" i="1"/>
  <c r="E31" i="1"/>
  <c r="D31" i="1"/>
  <c r="J29" i="1"/>
  <c r="I29" i="1"/>
  <c r="H29" i="1"/>
  <c r="G29" i="1"/>
  <c r="D29" i="1"/>
  <c r="P28" i="1" l="1"/>
  <c r="P34" i="1"/>
  <c r="K30" i="1"/>
  <c r="G27" i="1"/>
  <c r="D27" i="1"/>
  <c r="P26" i="1" l="1"/>
  <c r="K46" i="1"/>
  <c r="J46" i="1"/>
  <c r="I46" i="1"/>
  <c r="H46" i="1"/>
  <c r="G46" i="1"/>
  <c r="F46" i="1"/>
  <c r="E46" i="1"/>
  <c r="D46" i="1"/>
  <c r="E7" i="1" l="1"/>
  <c r="K49" i="1" l="1"/>
  <c r="K43" i="1"/>
  <c r="K40" i="1"/>
  <c r="D49" i="1" l="1"/>
  <c r="D43" i="1"/>
  <c r="D40" i="1"/>
  <c r="J49" i="1" l="1"/>
  <c r="I49" i="1"/>
  <c r="H49" i="1"/>
  <c r="G49" i="1"/>
  <c r="F49" i="1"/>
  <c r="E49" i="1"/>
  <c r="J43" i="1"/>
  <c r="I43" i="1"/>
  <c r="H43" i="1"/>
  <c r="G43" i="1"/>
  <c r="F43" i="1"/>
  <c r="J40" i="1"/>
  <c r="I40" i="1"/>
  <c r="K7" i="1" l="1"/>
  <c r="J7" i="1"/>
  <c r="I7" i="1"/>
  <c r="H7" i="1"/>
  <c r="G7" i="1"/>
  <c r="J2" i="1"/>
  <c r="B2" i="3" s="1"/>
  <c r="H2" i="3" s="1"/>
  <c r="F40" i="1" l="1"/>
  <c r="E27" i="1"/>
  <c r="K26" i="1" s="1"/>
  <c r="G40" i="1"/>
  <c r="E40" i="1"/>
  <c r="E33" i="1"/>
  <c r="K32" i="1" s="1"/>
  <c r="E35" i="1"/>
  <c r="K34" i="1" s="1"/>
  <c r="E29" i="1"/>
  <c r="K28" i="1" s="1"/>
  <c r="E43" i="1"/>
  <c r="H40" i="1"/>
  <c r="B2" i="2"/>
  <c r="H2" i="2" s="1"/>
  <c r="L10" i="1" l="1"/>
  <c r="L12" i="1"/>
  <c r="L14" i="1"/>
  <c r="L8" i="1"/>
  <c r="F7" i="1"/>
  <c r="L6" i="1" s="1"/>
</calcChain>
</file>

<file path=xl/sharedStrings.xml><?xml version="1.0" encoding="utf-8"?>
<sst xmlns="http://schemas.openxmlformats.org/spreadsheetml/2006/main" count="1025" uniqueCount="308">
  <si>
    <t>CATEGORIE</t>
  </si>
  <si>
    <t>NIVEAU DE LA FAP</t>
  </si>
  <si>
    <t>ème degré</t>
  </si>
  <si>
    <t>NOM Prénom du twirler</t>
  </si>
  <si>
    <t>F.A.P. INDIV</t>
  </si>
  <si>
    <t>LANCERS</t>
  </si>
  <si>
    <t>MANIEMENT GENERAL</t>
  </si>
  <si>
    <t>Contenu</t>
  </si>
  <si>
    <t>V / H</t>
  </si>
  <si>
    <t>Variante 1</t>
  </si>
  <si>
    <t>Variante 2</t>
  </si>
  <si>
    <t>Variante 3</t>
  </si>
  <si>
    <t>Engagement</t>
  </si>
  <si>
    <t>Rattrapage</t>
  </si>
  <si>
    <t>Valeur brute</t>
  </si>
  <si>
    <t>Pénalité(s)</t>
  </si>
  <si>
    <t>Valeur finale</t>
  </si>
  <si>
    <t>VALEUR</t>
  </si>
  <si>
    <t>Mouvement</t>
  </si>
  <si>
    <t>&lt; degré</t>
  </si>
  <si>
    <t>= degré</t>
  </si>
  <si>
    <t>&gt; degré</t>
  </si>
  <si>
    <t>Variété</t>
  </si>
  <si>
    <t>Non Varié</t>
  </si>
  <si>
    <t>Peu varié</t>
  </si>
  <si>
    <t>Varié</t>
  </si>
  <si>
    <t>Repère visuel</t>
  </si>
  <si>
    <t>Avec RV</t>
  </si>
  <si>
    <t>RV début ou fin</t>
  </si>
  <si>
    <t>sans RV</t>
  </si>
  <si>
    <t>Corps</t>
  </si>
  <si>
    <t>Sans travail C</t>
  </si>
  <si>
    <t>Bâton</t>
  </si>
  <si>
    <t>Ponctuel</t>
  </si>
  <si>
    <t>SOUS-TOTAL</t>
  </si>
  <si>
    <t>+
BONIF</t>
  </si>
  <si>
    <t>MOYENNE LANCERS</t>
  </si>
  <si>
    <t>Vitesse</t>
  </si>
  <si>
    <t>Bonif. variété sur l’ensemble des lancers</t>
  </si>
  <si>
    <t>Plans : V ET H</t>
  </si>
  <si>
    <t>1 plan</t>
  </si>
  <si>
    <t>2 plans</t>
  </si>
  <si>
    <t>Réalisation</t>
  </si>
  <si>
    <t>Chutes</t>
  </si>
  <si>
    <t>1 famille</t>
  </si>
  <si>
    <t>2 familles</t>
  </si>
  <si>
    <t>3 familles</t>
  </si>
  <si>
    <t>4 familles</t>
  </si>
  <si>
    <t>5 familles</t>
  </si>
  <si>
    <t>ROULERS</t>
  </si>
  <si>
    <t>NOTE FINALE</t>
  </si>
  <si>
    <t>SERIES</t>
  </si>
  <si>
    <t>ENGAGEMENT</t>
  </si>
  <si>
    <t>ROULER 1</t>
  </si>
  <si>
    <t>ROULER 2</t>
  </si>
  <si>
    <t>ROULER 3</t>
  </si>
  <si>
    <t>ROULER 4</t>
  </si>
  <si>
    <t>ROULER 5</t>
  </si>
  <si>
    <t>ROULER 6</t>
  </si>
  <si>
    <t>RATTRAPAGE</t>
  </si>
  <si>
    <t>BONIF SERIE</t>
  </si>
  <si>
    <t>PONCTUELS</t>
  </si>
  <si>
    <t>ROULER</t>
  </si>
  <si>
    <t>SOL</t>
  </si>
  <si>
    <t>TOUR AU SOL</t>
  </si>
  <si>
    <t>GRAND ECART</t>
  </si>
  <si>
    <t xml:space="preserve"> </t>
  </si>
  <si>
    <t>MOYENNE ROULERS</t>
  </si>
  <si>
    <t>Bonification "Réalisation de série" sur l'ensemble des roulers</t>
  </si>
  <si>
    <t>1 série</t>
  </si>
  <si>
    <t>2 séries</t>
  </si>
  <si>
    <t>3 séries</t>
  </si>
  <si>
    <t>0,3 pt</t>
  </si>
  <si>
    <t>0,6 pt</t>
  </si>
  <si>
    <t>1,0 pt</t>
  </si>
  <si>
    <t>ème</t>
  </si>
  <si>
    <t>NIVEAU</t>
  </si>
  <si>
    <t>BASE</t>
  </si>
  <si>
    <t>RATTRAPAGES</t>
  </si>
  <si>
    <t>Lancer + déplacement</t>
  </si>
  <si>
    <t>grisé</t>
  </si>
  <si>
    <t>CAT 1</t>
  </si>
  <si>
    <t>Lancer simple V</t>
  </si>
  <si>
    <t>CAT 2 (avec RV)</t>
  </si>
  <si>
    <t>Lancer Horizontal</t>
  </si>
  <si>
    <t>CAT 3 (sans RV)</t>
  </si>
  <si>
    <t>Lancer H 1 révol</t>
  </si>
  <si>
    <t xml:space="preserve">CAT 4 </t>
  </si>
  <si>
    <t>Lâcher 3/4</t>
  </si>
  <si>
    <t>Taper sol 1 rev</t>
  </si>
  <si>
    <t>ENGAGEMENTS</t>
  </si>
  <si>
    <t>Taper sol 1/2 rev</t>
  </si>
  <si>
    <t>MG vert.   ou   MD vert. Envers</t>
  </si>
  <si>
    <t>Lacher sans rotation</t>
  </si>
  <si>
    <t>Flip</t>
  </si>
  <si>
    <t>2T + sol</t>
  </si>
  <si>
    <t>Lacher vert. Gd Batt  ou  sous épaule</t>
  </si>
  <si>
    <t>Allongement sans RV</t>
  </si>
  <si>
    <t>Pz vert. Transformation H</t>
  </si>
  <si>
    <t>1T + sol</t>
  </si>
  <si>
    <t>H sous jambe (fente, batt…..)</t>
  </si>
  <si>
    <t>Roulade costale</t>
  </si>
  <si>
    <t>Lacher dos / Engt dans accro ou ill</t>
  </si>
  <si>
    <t>Allongement avec RV</t>
  </si>
  <si>
    <t>Flip dans rond de Jbe</t>
  </si>
  <si>
    <t>Passage au sol</t>
  </si>
  <si>
    <t>Descente au sol</t>
  </si>
  <si>
    <t>Gd jeté + gd jeté facial</t>
  </si>
  <si>
    <t>Gd jeté facial (sans RV)</t>
  </si>
  <si>
    <t>2 gd jetés</t>
  </si>
  <si>
    <t>Engagement perso</t>
  </si>
  <si>
    <t>-</t>
  </si>
  <si>
    <t>Gd jeté facial (avec RV)</t>
  </si>
  <si>
    <t>Gd jeté</t>
  </si>
  <si>
    <t>Jeté</t>
  </si>
  <si>
    <t>VARIANTES</t>
  </si>
  <si>
    <t>4 T</t>
  </si>
  <si>
    <t>T en déplacement</t>
  </si>
  <si>
    <t>3 T</t>
  </si>
  <si>
    <t>Enverg. Bras</t>
  </si>
  <si>
    <t>2 T</t>
  </si>
  <si>
    <t>Attitude ou saut</t>
  </si>
  <si>
    <t>1 T</t>
  </si>
  <si>
    <t>Grand Jeté en plus</t>
  </si>
  <si>
    <t>Db accro + ILL</t>
  </si>
  <si>
    <t>Roulade costale en évolution</t>
  </si>
  <si>
    <t>1 saut + db accro</t>
  </si>
  <si>
    <t>Roulade costale en supp.</t>
  </si>
  <si>
    <t>Db accro</t>
  </si>
  <si>
    <t>Accro une main / sur les coudes</t>
  </si>
  <si>
    <t>2 sauts + accro</t>
  </si>
  <si>
    <t>Accro sans main</t>
  </si>
  <si>
    <t>1 accro sol ou Att accro</t>
  </si>
  <si>
    <t>2 T + accro</t>
  </si>
  <si>
    <t>1 saut + accro</t>
  </si>
  <si>
    <t>1 T + accro</t>
  </si>
  <si>
    <t>1 accro</t>
  </si>
  <si>
    <t>2 ILL + accro</t>
  </si>
  <si>
    <t>3 ILL</t>
  </si>
  <si>
    <t>1T + 2ILL</t>
  </si>
  <si>
    <t>ILL + accro</t>
  </si>
  <si>
    <t>2ILL ou 2T + ILL</t>
  </si>
  <si>
    <t>ILL sol ou Att ILL</t>
  </si>
  <si>
    <t>1T + ILL</t>
  </si>
  <si>
    <t xml:space="preserve">ILL </t>
  </si>
  <si>
    <t>LANCER PERSO</t>
  </si>
  <si>
    <t>?</t>
  </si>
  <si>
    <t>Demi demi env.</t>
  </si>
  <si>
    <t>CAT A</t>
  </si>
  <si>
    <t>Demi demi end.</t>
  </si>
  <si>
    <t>CAT B</t>
  </si>
  <si>
    <t>1 fuj env.</t>
  </si>
  <si>
    <t>CAT C</t>
  </si>
  <si>
    <t>1 fuj end.</t>
  </si>
  <si>
    <t xml:space="preserve">CAT D </t>
  </si>
  <si>
    <t>Base fujimi env.</t>
  </si>
  <si>
    <t>Base fujimi end.</t>
  </si>
  <si>
    <t>Bras (env. ou end.)</t>
  </si>
  <si>
    <t>Enrouler</t>
  </si>
  <si>
    <t>Lucero A/R</t>
  </si>
  <si>
    <t>Intérieur coude</t>
  </si>
  <si>
    <t>Faciaux (1mini)</t>
  </si>
  <si>
    <t>Dos</t>
  </si>
  <si>
    <t>3 neckrolls</t>
  </si>
  <si>
    <t>Neckroll MG</t>
  </si>
  <si>
    <t>2 neckrolls</t>
  </si>
  <si>
    <t>1 neckroll</t>
  </si>
  <si>
    <t>Blocage aller-retour *</t>
  </si>
  <si>
    <t>Cou + blocage simple</t>
  </si>
  <si>
    <t>Cou</t>
  </si>
  <si>
    <t>Blocage simple*</t>
  </si>
  <si>
    <t>Fish avec T</t>
  </si>
  <si>
    <t>Fish avec 1/2 T</t>
  </si>
  <si>
    <t xml:space="preserve">Fish envers </t>
  </si>
  <si>
    <t>Fish</t>
  </si>
  <si>
    <t>VARIANTE</t>
  </si>
  <si>
    <t>½ Fish</t>
  </si>
  <si>
    <t>Sol</t>
  </si>
  <si>
    <t>Figure 8 sur le poignet</t>
  </si>
  <si>
    <t xml:space="preserve">Tour au sol </t>
  </si>
  <si>
    <t>Poignet</t>
  </si>
  <si>
    <t>Grand écart</t>
  </si>
  <si>
    <t>Intérieur coude ench.</t>
  </si>
  <si>
    <t>Vague + bascule</t>
  </si>
  <si>
    <t>2 vagues</t>
  </si>
  <si>
    <t>1 vague</t>
  </si>
  <si>
    <t>Bascule</t>
  </si>
  <si>
    <t>O.L en T</t>
  </si>
  <si>
    <t>R.E.O.L</t>
  </si>
  <si>
    <t>O.L.</t>
  </si>
  <si>
    <t>CC V x3</t>
  </si>
  <si>
    <t>CC V x2</t>
  </si>
  <si>
    <t>CC V</t>
  </si>
  <si>
    <t>Coude</t>
  </si>
  <si>
    <t>Eject. T ench. (2T avec 5 éject.)</t>
  </si>
  <si>
    <t>Eject. T (1T avec 3 éject.)</t>
  </si>
  <si>
    <t>Eject. G/D ench.</t>
  </si>
  <si>
    <t>Eject. G ench. (3 ejec)</t>
  </si>
  <si>
    <t>Eject. G/D</t>
  </si>
  <si>
    <t>Eject. G x2</t>
  </si>
  <si>
    <t>Eject. Coude x1</t>
  </si>
  <si>
    <t>Anges A/R</t>
  </si>
  <si>
    <t>Anges eject. ou ench.</t>
  </si>
  <si>
    <t>Ange frontal</t>
  </si>
  <si>
    <t>Ange</t>
  </si>
  <si>
    <t>1/2 ange</t>
  </si>
  <si>
    <t xml:space="preserve">Intérieur bras </t>
  </si>
  <si>
    <t>Passage dos A/R ench.</t>
  </si>
  <si>
    <t>Passage dos A éject. R</t>
  </si>
  <si>
    <t>Passage dos A/R</t>
  </si>
  <si>
    <t>Passage dos ench.</t>
  </si>
  <si>
    <t xml:space="preserve">Passage dos </t>
  </si>
  <si>
    <t>Rouler épaule</t>
  </si>
  <si>
    <t>Singer</t>
  </si>
  <si>
    <t>RL ép/cou/ép ench. (3 mini)</t>
  </si>
  <si>
    <t>Papillons</t>
  </si>
  <si>
    <t>Bases singer ench.</t>
  </si>
  <si>
    <t>Blocage sous épaule *</t>
  </si>
  <si>
    <t>Base singer D ou G</t>
  </si>
  <si>
    <t>RL ép/cou/ép</t>
  </si>
  <si>
    <t>RL ep/cou</t>
  </si>
  <si>
    <t>Cheville</t>
  </si>
  <si>
    <t>Taille</t>
  </si>
  <si>
    <t>Horloge x 1</t>
  </si>
  <si>
    <t>Horloge en tournant bt en équilibre</t>
  </si>
  <si>
    <t>Horloge en tournant</t>
  </si>
  <si>
    <t>Horloge sur la tête</t>
  </si>
  <si>
    <t>Horloge x 2</t>
  </si>
  <si>
    <t>Balancer de gauche à droite *</t>
  </si>
  <si>
    <t>Catégorie</t>
  </si>
  <si>
    <t>Niveau</t>
  </si>
  <si>
    <t>POUSSIN</t>
  </si>
  <si>
    <t>PP</t>
  </si>
  <si>
    <t>BENJAMIN</t>
  </si>
  <si>
    <t>BP</t>
  </si>
  <si>
    <t>BH</t>
  </si>
  <si>
    <t>BEXC</t>
  </si>
  <si>
    <t>MINIME</t>
  </si>
  <si>
    <t>MP</t>
  </si>
  <si>
    <t>MH</t>
  </si>
  <si>
    <t>MEXC</t>
  </si>
  <si>
    <t>MGP</t>
  </si>
  <si>
    <t>CADET</t>
  </si>
  <si>
    <t>CP</t>
  </si>
  <si>
    <t>CH</t>
  </si>
  <si>
    <t>CEXC</t>
  </si>
  <si>
    <t>CGP</t>
  </si>
  <si>
    <t>JUNIOR 1 FILLE</t>
  </si>
  <si>
    <t>J1P fille</t>
  </si>
  <si>
    <t>J1H fille</t>
  </si>
  <si>
    <t>J1EXC fille</t>
  </si>
  <si>
    <t>JUNIOR 2 FILLE</t>
  </si>
  <si>
    <t>J2P fille</t>
  </si>
  <si>
    <t>J2EXC fille</t>
  </si>
  <si>
    <t>JUNIOR FILLE</t>
  </si>
  <si>
    <t>JEXC SUP</t>
  </si>
  <si>
    <t>JGP</t>
  </si>
  <si>
    <t>JUNIOR GARCON</t>
  </si>
  <si>
    <t>JP garçon</t>
  </si>
  <si>
    <t>JH garçon</t>
  </si>
  <si>
    <t>JEXC garçon</t>
  </si>
  <si>
    <t>JEXC SUP garçon</t>
  </si>
  <si>
    <t>JGP garçon</t>
  </si>
  <si>
    <t>SENIOR</t>
  </si>
  <si>
    <t>SP</t>
  </si>
  <si>
    <t>SEXC SUP</t>
  </si>
  <si>
    <t>SGP</t>
  </si>
  <si>
    <t>SENIOR +</t>
  </si>
  <si>
    <t>S+</t>
  </si>
  <si>
    <t>MOYENNE</t>
  </si>
  <si>
    <t xml:space="preserve">Engt direct après manieT Gal avec RV </t>
  </si>
  <si>
    <t xml:space="preserve">Engt direct après manieT Gal sans RV </t>
  </si>
  <si>
    <t>4 VERT</t>
  </si>
  <si>
    <t>5 VERT</t>
  </si>
  <si>
    <t>Colonne</t>
  </si>
  <si>
    <t>Colonne de recherche</t>
  </si>
  <si>
    <t>TOTAL LANCERS</t>
  </si>
  <si>
    <t>TOTAL ROULERS</t>
  </si>
  <si>
    <t>TOTAL MG</t>
  </si>
  <si>
    <t>Horloge H en tournant *</t>
  </si>
  <si>
    <t>Horloge H x 1</t>
  </si>
  <si>
    <t>&gt;&gt; degré</t>
  </si>
  <si>
    <t>Très Varié</t>
  </si>
  <si>
    <t>Enchainement</t>
  </si>
  <si>
    <t>Séries courtes</t>
  </si>
  <si>
    <t>Séries moyennes</t>
  </si>
  <si>
    <t>Séries longues</t>
  </si>
  <si>
    <t>Travail B fixe</t>
  </si>
  <si>
    <t>Travail B partiel</t>
  </si>
  <si>
    <t>Travail B</t>
  </si>
  <si>
    <t>Travail C partiel</t>
  </si>
  <si>
    <t>Travail C</t>
  </si>
  <si>
    <t>-
PENA</t>
  </si>
  <si>
    <t>Fluidité</t>
  </si>
  <si>
    <t>Originalité</t>
  </si>
  <si>
    <t>Base fuji + ej + 1/2 tour + bras</t>
  </si>
  <si>
    <t>1 fuj en tournant</t>
  </si>
  <si>
    <t>3 VERT</t>
  </si>
  <si>
    <t>9</t>
  </si>
  <si>
    <t>Variante 4</t>
  </si>
  <si>
    <t xml:space="preserve">H end ou env MD ou MG </t>
  </si>
  <si>
    <t>NECKROLL</t>
  </si>
  <si>
    <t>famille</t>
  </si>
  <si>
    <t>Famille</t>
  </si>
  <si>
    <t>Développement</t>
  </si>
  <si>
    <t>Familles : base, sol, saut, tour, accros, ill</t>
  </si>
  <si>
    <t>ROULER PERSO</t>
  </si>
  <si>
    <t>Version janvier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</si>
</sst>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indexed="8"/>
      <name val="Helvetica Neue"/>
    </font>
    <font>
      <sz val="12"/>
      <color indexed="8"/>
      <name val="Arial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sz val="9"/>
      <color indexed="8"/>
      <name val="Helvetica Neue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6"/>
      <color indexed="8"/>
      <name val="Arial Black"/>
      <family val="2"/>
    </font>
    <font>
      <b/>
      <sz val="16"/>
      <color indexed="8"/>
      <name val="Arial Black"/>
      <family val="2"/>
    </font>
    <font>
      <u/>
      <sz val="16"/>
      <color indexed="8"/>
      <name val="Arial Black"/>
      <family val="2"/>
    </font>
    <font>
      <b/>
      <u/>
      <sz val="16"/>
      <color indexed="8"/>
      <name val="Arial Black"/>
      <family val="2"/>
    </font>
    <font>
      <sz val="16"/>
      <color theme="0"/>
      <name val="Arial Black"/>
      <family val="2"/>
    </font>
    <font>
      <sz val="14"/>
      <color indexed="8"/>
      <name val="Arial Black"/>
      <family val="2"/>
    </font>
    <font>
      <b/>
      <sz val="14"/>
      <color indexed="8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/>
      <right style="thin">
        <color indexed="10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48">
    <xf numFmtId="0" fontId="0" fillId="0" borderId="0" xfId="0">
      <alignment vertical="top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2" borderId="5" xfId="0" applyFill="1" applyBorder="1">
      <alignment vertical="top" wrapText="1"/>
    </xf>
    <xf numFmtId="0" fontId="0" fillId="2" borderId="10" xfId="0" applyFill="1" applyBorder="1">
      <alignment vertical="top" wrapText="1"/>
    </xf>
    <xf numFmtId="0" fontId="0" fillId="2" borderId="8" xfId="0" applyFill="1" applyBorder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41" xfId="0" applyFill="1" applyBorder="1">
      <alignment vertical="top" wrapText="1"/>
    </xf>
    <xf numFmtId="0" fontId="0" fillId="2" borderId="42" xfId="0" applyFill="1" applyBorder="1">
      <alignment vertical="top" wrapText="1"/>
    </xf>
    <xf numFmtId="0" fontId="0" fillId="0" borderId="0" xfId="0" applyNumberFormat="1">
      <alignment vertical="top" wrapText="1"/>
    </xf>
    <xf numFmtId="0" fontId="0" fillId="2" borderId="43" xfId="0" applyFill="1" applyBorder="1">
      <alignment vertical="top" wrapText="1"/>
    </xf>
    <xf numFmtId="0" fontId="0" fillId="2" borderId="2" xfId="0" applyFill="1" applyBorder="1">
      <alignment vertical="top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right" vertical="center" wrapText="1"/>
    </xf>
    <xf numFmtId="49" fontId="1" fillId="3" borderId="8" xfId="0" applyNumberFormat="1" applyFont="1" applyFill="1" applyBorder="1" applyAlignment="1">
      <alignment horizontal="left" vertical="center" wrapText="1"/>
    </xf>
    <xf numFmtId="0" fontId="0" fillId="2" borderId="44" xfId="0" applyFill="1" applyBorder="1">
      <alignment vertical="top" wrapText="1"/>
    </xf>
    <xf numFmtId="0" fontId="0" fillId="2" borderId="45" xfId="0" applyFill="1" applyBorder="1">
      <alignment vertical="top" wrapText="1"/>
    </xf>
    <xf numFmtId="0" fontId="1" fillId="2" borderId="46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 wrapText="1"/>
    </xf>
    <xf numFmtId="49" fontId="1" fillId="2" borderId="52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0" fillId="0" borderId="8" xfId="0" applyNumberFormat="1" applyBorder="1">
      <alignment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44" xfId="0" applyBorder="1">
      <alignment vertical="top" wrapText="1"/>
    </xf>
    <xf numFmtId="0" fontId="0" fillId="0" borderId="8" xfId="0" applyBorder="1">
      <alignment vertical="top" wrapText="1"/>
    </xf>
    <xf numFmtId="0" fontId="0" fillId="0" borderId="45" xfId="0" applyBorder="1">
      <alignment vertical="top" wrapText="1"/>
    </xf>
    <xf numFmtId="49" fontId="2" fillId="0" borderId="1" xfId="0" applyNumberFormat="1" applyFont="1" applyBorder="1">
      <alignment vertical="top" wrapText="1"/>
    </xf>
    <xf numFmtId="0" fontId="2" fillId="0" borderId="1" xfId="0" applyNumberFormat="1" applyFont="1" applyBorder="1">
      <alignment vertical="top" wrapText="1"/>
    </xf>
    <xf numFmtId="0" fontId="5" fillId="0" borderId="8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/>
    </xf>
    <xf numFmtId="0" fontId="1" fillId="2" borderId="52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49" fontId="1" fillId="2" borderId="90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49" fontId="1" fillId="2" borderId="56" xfId="0" applyNumberFormat="1" applyFont="1" applyFill="1" applyBorder="1" applyAlignment="1">
      <alignment horizontal="center" vertical="center" wrapText="1"/>
    </xf>
    <xf numFmtId="49" fontId="1" fillId="3" borderId="126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2" borderId="127" xfId="0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127" xfId="0" applyFont="1" applyFill="1" applyBorder="1" applyAlignment="1">
      <alignment horizontal="center" vertical="center" wrapText="1"/>
    </xf>
    <xf numFmtId="0" fontId="3" fillId="6" borderId="56" xfId="0" applyNumberFormat="1" applyFont="1" applyFill="1" applyBorder="1" applyAlignment="1">
      <alignment horizontal="center" vertical="center" wrapText="1"/>
    </xf>
    <xf numFmtId="0" fontId="0" fillId="2" borderId="56" xfId="0" applyFill="1" applyBorder="1" applyAlignment="1">
      <alignment horizontal="center" vertical="center" wrapText="1"/>
    </xf>
    <xf numFmtId="0" fontId="5" fillId="0" borderId="56" xfId="0" applyNumberFormat="1" applyFont="1" applyFill="1" applyBorder="1" applyAlignment="1">
      <alignment horizontal="center" vertical="center" wrapText="1"/>
    </xf>
    <xf numFmtId="1" fontId="6" fillId="2" borderId="128" xfId="0" applyNumberFormat="1" applyFont="1" applyFill="1" applyBorder="1" applyAlignment="1">
      <alignment vertical="center" wrapText="1"/>
    </xf>
    <xf numFmtId="1" fontId="6" fillId="2" borderId="56" xfId="0" applyNumberFormat="1" applyFont="1" applyFill="1" applyBorder="1" applyAlignment="1">
      <alignment vertical="center"/>
    </xf>
    <xf numFmtId="1" fontId="6" fillId="2" borderId="56" xfId="0" applyNumberFormat="1" applyFont="1" applyFill="1" applyBorder="1" applyAlignment="1">
      <alignment vertical="center" wrapText="1"/>
    </xf>
    <xf numFmtId="0" fontId="7" fillId="0" borderId="0" xfId="0" applyNumberFormat="1" applyFont="1">
      <alignment vertical="top" wrapText="1"/>
    </xf>
    <xf numFmtId="0" fontId="7" fillId="2" borderId="8" xfId="0" applyFont="1" applyFill="1" applyBorder="1">
      <alignment vertical="top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8" fillId="3" borderId="83" xfId="0" applyNumberFormat="1" applyFont="1" applyFill="1" applyBorder="1" applyAlignment="1">
      <alignment horizontal="right" vertical="center" wrapText="1"/>
    </xf>
    <xf numFmtId="49" fontId="7" fillId="3" borderId="82" xfId="0" applyNumberFormat="1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7" xfId="0" applyFont="1" applyFill="1" applyBorder="1">
      <alignment vertical="top" wrapText="1"/>
    </xf>
    <xf numFmtId="0" fontId="7" fillId="2" borderId="110" xfId="0" applyFont="1" applyFill="1" applyBorder="1">
      <alignment vertical="top" wrapText="1"/>
    </xf>
    <xf numFmtId="0" fontId="7" fillId="2" borderId="37" xfId="0" applyFont="1" applyFill="1" applyBorder="1">
      <alignment vertical="top" wrapText="1"/>
    </xf>
    <xf numFmtId="0" fontId="7" fillId="2" borderId="14" xfId="0" applyFont="1" applyFill="1" applyBorder="1">
      <alignment vertical="top" wrapText="1"/>
    </xf>
    <xf numFmtId="49" fontId="7" fillId="4" borderId="108" xfId="0" applyNumberFormat="1" applyFont="1" applyFill="1" applyBorder="1" applyAlignment="1" applyProtection="1">
      <alignment horizontal="center" vertical="center" wrapText="1"/>
    </xf>
    <xf numFmtId="49" fontId="7" fillId="4" borderId="18" xfId="0" applyNumberFormat="1" applyFont="1" applyFill="1" applyBorder="1" applyAlignment="1" applyProtection="1">
      <alignment horizontal="center" vertical="center" wrapText="1"/>
    </xf>
    <xf numFmtId="49" fontId="7" fillId="4" borderId="15" xfId="0" applyNumberFormat="1" applyFont="1" applyFill="1" applyBorder="1" applyAlignment="1" applyProtection="1">
      <alignment horizontal="center" vertical="center" wrapText="1"/>
    </xf>
    <xf numFmtId="49" fontId="7" fillId="4" borderId="16" xfId="0" applyNumberFormat="1" applyFont="1" applyFill="1" applyBorder="1" applyAlignment="1" applyProtection="1">
      <alignment horizontal="center" vertical="center" wrapText="1"/>
    </xf>
    <xf numFmtId="49" fontId="7" fillId="4" borderId="17" xfId="0" applyNumberFormat="1" applyFont="1" applyFill="1" applyBorder="1" applyAlignment="1" applyProtection="1">
      <alignment horizontal="center" vertical="center" wrapText="1"/>
    </xf>
    <xf numFmtId="49" fontId="7" fillId="4" borderId="70" xfId="0" applyNumberFormat="1" applyFont="1" applyFill="1" applyBorder="1" applyAlignment="1" applyProtection="1">
      <alignment horizontal="center" vertical="center" wrapText="1"/>
    </xf>
    <xf numFmtId="0" fontId="8" fillId="2" borderId="113" xfId="0" applyFont="1" applyFill="1" applyBorder="1" applyAlignment="1">
      <alignment horizontal="center" vertical="center" wrapText="1"/>
    </xf>
    <xf numFmtId="0" fontId="8" fillId="2" borderId="18" xfId="0" applyNumberFormat="1" applyFont="1" applyFill="1" applyBorder="1" applyAlignment="1">
      <alignment horizontal="center" vertical="center" wrapText="1"/>
    </xf>
    <xf numFmtId="0" fontId="8" fillId="2" borderId="15" xfId="0" applyNumberFormat="1" applyFont="1" applyFill="1" applyBorder="1" applyAlignment="1">
      <alignment horizontal="center" vertical="center" wrapText="1"/>
    </xf>
    <xf numFmtId="0" fontId="8" fillId="2" borderId="16" xfId="0" applyNumberFormat="1" applyFont="1" applyFill="1" applyBorder="1" applyAlignment="1">
      <alignment horizontal="center" vertical="center" wrapText="1"/>
    </xf>
    <xf numFmtId="0" fontId="7" fillId="2" borderId="22" xfId="0" applyFont="1" applyFill="1" applyBorder="1" applyAlignment="1" applyProtection="1">
      <alignment horizontal="center" vertical="center" wrapText="1"/>
      <protection locked="0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49" fontId="7" fillId="2" borderId="25" xfId="0" applyNumberFormat="1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 wrapText="1"/>
    </xf>
    <xf numFmtId="49" fontId="7" fillId="3" borderId="109" xfId="0" applyNumberFormat="1" applyFont="1" applyFill="1" applyBorder="1" applyAlignment="1">
      <alignment horizontal="center" vertical="center" wrapText="1"/>
    </xf>
    <xf numFmtId="0" fontId="7" fillId="3" borderId="35" xfId="0" applyNumberFormat="1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49" fontId="7" fillId="3" borderId="29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6" borderId="34" xfId="0" applyNumberFormat="1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0" fontId="7" fillId="2" borderId="71" xfId="0" applyFont="1" applyFill="1" applyBorder="1" applyAlignment="1">
      <alignment horizontal="center" vertical="center" wrapText="1"/>
    </xf>
    <xf numFmtId="0" fontId="7" fillId="2" borderId="74" xfId="0" applyFont="1" applyFill="1" applyBorder="1" applyAlignment="1">
      <alignment horizontal="center" vertical="center" wrapText="1"/>
    </xf>
    <xf numFmtId="49" fontId="7" fillId="2" borderId="59" xfId="0" applyNumberFormat="1" applyFont="1" applyFill="1" applyBorder="1" applyAlignment="1">
      <alignment horizontal="center" vertical="center" wrapText="1"/>
    </xf>
    <xf numFmtId="0" fontId="7" fillId="2" borderId="122" xfId="0" applyNumberFormat="1" applyFont="1" applyFill="1" applyBorder="1" applyAlignment="1">
      <alignment horizontal="center" vertical="center" wrapText="1"/>
    </xf>
    <xf numFmtId="0" fontId="7" fillId="2" borderId="58" xfId="0" applyNumberFormat="1" applyFont="1" applyFill="1" applyBorder="1" applyAlignment="1">
      <alignment horizontal="center" vertical="center" wrapText="1"/>
    </xf>
    <xf numFmtId="0" fontId="7" fillId="0" borderId="59" xfId="0" applyFont="1" applyFill="1" applyBorder="1" applyAlignment="1">
      <alignment horizontal="center" vertical="center" wrapText="1"/>
    </xf>
    <xf numFmtId="49" fontId="7" fillId="2" borderId="61" xfId="0" applyNumberFormat="1" applyFont="1" applyFill="1" applyBorder="1" applyAlignment="1">
      <alignment horizontal="center" vertical="center" wrapText="1"/>
    </xf>
    <xf numFmtId="0" fontId="7" fillId="2" borderId="82" xfId="0" applyNumberFormat="1" applyFont="1" applyFill="1" applyBorder="1" applyAlignment="1">
      <alignment horizontal="center" vertical="center" wrapText="1"/>
    </xf>
    <xf numFmtId="0" fontId="7" fillId="2" borderId="56" xfId="0" applyNumberFormat="1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49" fontId="7" fillId="2" borderId="95" xfId="0" applyNumberFormat="1" applyFont="1" applyFill="1" applyBorder="1" applyAlignment="1">
      <alignment horizontal="center" vertical="center" wrapText="1"/>
    </xf>
    <xf numFmtId="0" fontId="7" fillId="2" borderId="116" xfId="0" applyNumberFormat="1" applyFont="1" applyFill="1" applyBorder="1" applyAlignment="1">
      <alignment horizontal="center" vertical="center" wrapText="1"/>
    </xf>
    <xf numFmtId="0" fontId="7" fillId="2" borderId="94" xfId="0" applyNumberFormat="1" applyFont="1" applyFill="1" applyBorder="1" applyAlignment="1">
      <alignment horizontal="center" vertical="center" wrapText="1"/>
    </xf>
    <xf numFmtId="0" fontId="7" fillId="6" borderId="95" xfId="0" applyNumberFormat="1" applyFont="1" applyFill="1" applyBorder="1" applyAlignment="1">
      <alignment horizontal="center" vertical="center" wrapText="1"/>
    </xf>
    <xf numFmtId="49" fontId="7" fillId="2" borderId="121" xfId="0" applyNumberFormat="1" applyFont="1" applyFill="1" applyBorder="1" applyAlignment="1">
      <alignment horizontal="center" vertical="center" wrapText="1"/>
    </xf>
    <xf numFmtId="0" fontId="7" fillId="2" borderId="132" xfId="0" applyNumberFormat="1" applyFont="1" applyFill="1" applyBorder="1" applyAlignment="1">
      <alignment horizontal="center" vertical="center" wrapText="1"/>
    </xf>
    <xf numFmtId="0" fontId="7" fillId="2" borderId="133" xfId="0" applyNumberFormat="1" applyFont="1" applyFill="1" applyBorder="1" applyAlignment="1">
      <alignment horizontal="center" vertical="center" wrapText="1"/>
    </xf>
    <xf numFmtId="0" fontId="7" fillId="2" borderId="134" xfId="0" applyNumberFormat="1" applyFont="1" applyFill="1" applyBorder="1" applyAlignment="1">
      <alignment horizontal="center" vertical="center" wrapText="1"/>
    </xf>
    <xf numFmtId="0" fontId="7" fillId="2" borderId="130" xfId="0" applyNumberFormat="1" applyFont="1" applyFill="1" applyBorder="1" applyAlignment="1">
      <alignment horizontal="center" vertical="center" wrapText="1"/>
    </xf>
    <xf numFmtId="0" fontId="7" fillId="2" borderId="128" xfId="0" applyFont="1" applyFill="1" applyBorder="1" applyAlignment="1">
      <alignment horizontal="center" vertical="center" wrapText="1"/>
    </xf>
    <xf numFmtId="0" fontId="7" fillId="2" borderId="128" xfId="0" applyNumberFormat="1" applyFont="1" applyFill="1" applyBorder="1" applyAlignment="1">
      <alignment horizontal="center" vertical="center" wrapText="1"/>
    </xf>
    <xf numFmtId="0" fontId="7" fillId="2" borderId="131" xfId="0" applyNumberFormat="1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vertical="center" wrapText="1"/>
    </xf>
    <xf numFmtId="49" fontId="7" fillId="2" borderId="70" xfId="0" applyNumberFormat="1" applyFont="1" applyFill="1" applyBorder="1" applyAlignment="1">
      <alignment horizontal="center" vertical="center" wrapText="1"/>
    </xf>
    <xf numFmtId="0" fontId="8" fillId="2" borderId="111" xfId="0" applyFont="1" applyFill="1" applyBorder="1" applyAlignment="1">
      <alignment horizontal="center" vertical="center" wrapText="1"/>
    </xf>
    <xf numFmtId="0" fontId="8" fillId="2" borderId="129" xfId="0" applyFont="1" applyFill="1" applyBorder="1" applyAlignment="1">
      <alignment horizontal="center" vertical="center" wrapText="1"/>
    </xf>
    <xf numFmtId="0" fontId="7" fillId="2" borderId="17" xfId="0" applyNumberFormat="1" applyFont="1" applyFill="1" applyBorder="1" applyAlignment="1">
      <alignment horizontal="center" vertical="center" wrapText="1"/>
    </xf>
    <xf numFmtId="0" fontId="7" fillId="2" borderId="70" xfId="0" applyNumberFormat="1" applyFont="1" applyFill="1" applyBorder="1" applyAlignment="1">
      <alignment horizontal="center" vertical="center" wrapText="1"/>
    </xf>
    <xf numFmtId="0" fontId="8" fillId="2" borderId="112" xfId="0" applyFont="1" applyFill="1" applyBorder="1" applyAlignment="1">
      <alignment horizontal="center" vertical="center" wrapText="1"/>
    </xf>
    <xf numFmtId="0" fontId="8" fillId="2" borderId="115" xfId="0" applyFont="1" applyFill="1" applyBorder="1" applyAlignment="1">
      <alignment horizontal="center" vertical="center" wrapText="1"/>
    </xf>
    <xf numFmtId="0" fontId="8" fillId="2" borderId="114" xfId="0" applyFont="1" applyFill="1" applyBorder="1" applyAlignment="1">
      <alignment horizontal="center" vertical="center" wrapText="1"/>
    </xf>
    <xf numFmtId="0" fontId="7" fillId="0" borderId="8" xfId="0" applyNumberFormat="1" applyFont="1" applyBorder="1">
      <alignment vertical="top" wrapText="1"/>
    </xf>
    <xf numFmtId="49" fontId="7" fillId="4" borderId="68" xfId="0" applyNumberFormat="1" applyFont="1" applyFill="1" applyBorder="1" applyAlignment="1">
      <alignment horizontal="center" vertical="center" wrapText="1"/>
    </xf>
    <xf numFmtId="49" fontId="7" fillId="4" borderId="27" xfId="0" applyNumberFormat="1" applyFont="1" applyFill="1" applyBorder="1" applyAlignment="1">
      <alignment horizontal="center" vertical="center" wrapText="1"/>
    </xf>
    <xf numFmtId="49" fontId="7" fillId="4" borderId="96" xfId="0" applyNumberFormat="1" applyFont="1" applyFill="1" applyBorder="1" applyAlignment="1">
      <alignment horizontal="center" vertical="center" wrapText="1"/>
    </xf>
    <xf numFmtId="49" fontId="7" fillId="4" borderId="86" xfId="0" applyNumberFormat="1" applyFont="1" applyFill="1" applyBorder="1" applyAlignment="1">
      <alignment horizontal="center" vertical="center" wrapText="1"/>
    </xf>
    <xf numFmtId="0" fontId="7" fillId="2" borderId="21" xfId="0" applyFont="1" applyFill="1" applyBorder="1" applyAlignment="1" applyProtection="1">
      <alignment horizontal="center" vertical="center" wrapText="1"/>
      <protection locked="0"/>
    </xf>
    <xf numFmtId="0" fontId="7" fillId="2" borderId="80" xfId="0" applyFont="1" applyFill="1" applyBorder="1" applyAlignment="1">
      <alignment horizontal="center" vertical="center" wrapText="1"/>
    </xf>
    <xf numFmtId="0" fontId="11" fillId="0" borderId="8" xfId="0" applyNumberFormat="1" applyFont="1" applyBorder="1">
      <alignment vertical="top" wrapText="1"/>
    </xf>
    <xf numFmtId="0" fontId="7" fillId="3" borderId="28" xfId="0" applyNumberFormat="1" applyFont="1" applyFill="1" applyBorder="1" applyAlignment="1">
      <alignment horizontal="center" vertical="center" wrapText="1"/>
    </xf>
    <xf numFmtId="0" fontId="7" fillId="3" borderId="30" xfId="0" applyNumberFormat="1" applyFont="1" applyFill="1" applyBorder="1" applyAlignment="1">
      <alignment horizontal="center" vertical="center" wrapText="1"/>
    </xf>
    <xf numFmtId="0" fontId="7" fillId="3" borderId="29" xfId="0" applyNumberFormat="1" applyFont="1" applyFill="1" applyBorder="1" applyAlignment="1">
      <alignment horizontal="center" vertical="center" wrapText="1"/>
    </xf>
    <xf numFmtId="0" fontId="7" fillId="2" borderId="95" xfId="0" applyFont="1" applyFill="1" applyBorder="1" applyAlignment="1">
      <alignment horizontal="center" vertical="center" wrapText="1"/>
    </xf>
    <xf numFmtId="0" fontId="7" fillId="2" borderId="86" xfId="0" applyFont="1" applyFill="1" applyBorder="1" applyAlignment="1">
      <alignment horizontal="center" vertical="center" wrapText="1"/>
    </xf>
    <xf numFmtId="49" fontId="7" fillId="2" borderId="80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9" xfId="0" applyFont="1" applyFill="1" applyBorder="1" applyAlignment="1">
      <alignment horizontal="center" vertical="center" wrapText="1"/>
    </xf>
    <xf numFmtId="49" fontId="7" fillId="4" borderId="81" xfId="0" applyNumberFormat="1" applyFont="1" applyFill="1" applyBorder="1" applyAlignment="1">
      <alignment horizontal="center" vertical="center" wrapText="1"/>
    </xf>
    <xf numFmtId="49" fontId="7" fillId="4" borderId="64" xfId="0" applyNumberFormat="1" applyFont="1" applyFill="1" applyBorder="1" applyAlignment="1">
      <alignment horizontal="center" vertical="center" wrapText="1"/>
    </xf>
    <xf numFmtId="0" fontId="7" fillId="4" borderId="69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49" fontId="7" fillId="4" borderId="49" xfId="0" applyNumberFormat="1" applyFont="1" applyFill="1" applyBorder="1" applyAlignment="1">
      <alignment horizontal="center" vertical="center" wrapText="1"/>
    </xf>
    <xf numFmtId="49" fontId="7" fillId="4" borderId="32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73" xfId="0" applyNumberFormat="1" applyFont="1" applyFill="1" applyBorder="1" applyAlignment="1">
      <alignment horizontal="center" vertical="center" wrapText="1"/>
    </xf>
    <xf numFmtId="0" fontId="7" fillId="3" borderId="62" xfId="0" applyNumberFormat="1" applyFont="1" applyFill="1" applyBorder="1" applyAlignment="1">
      <alignment horizontal="center" vertical="center" wrapText="1"/>
    </xf>
    <xf numFmtId="0" fontId="7" fillId="3" borderId="63" xfId="0" applyNumberFormat="1" applyFont="1" applyFill="1" applyBorder="1" applyAlignment="1">
      <alignment horizontal="left" vertical="center" wrapText="1"/>
    </xf>
    <xf numFmtId="0" fontId="7" fillId="3" borderId="85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vertical="center" wrapText="1"/>
    </xf>
    <xf numFmtId="0" fontId="12" fillId="2" borderId="22" xfId="0" applyFont="1" applyFill="1" applyBorder="1" applyAlignment="1" applyProtection="1">
      <alignment horizontal="center" vertical="center" wrapText="1"/>
      <protection locked="0"/>
    </xf>
    <xf numFmtId="0" fontId="12" fillId="2" borderId="39" xfId="0" applyFont="1" applyFill="1" applyBorder="1" applyAlignment="1" applyProtection="1">
      <alignment horizontal="center" vertical="center" wrapText="1"/>
      <protection locked="0"/>
    </xf>
    <xf numFmtId="0" fontId="12" fillId="2" borderId="125" xfId="0" applyFont="1" applyFill="1" applyBorder="1" applyAlignment="1" applyProtection="1">
      <alignment horizontal="center" vertical="center" wrapText="1"/>
      <protection locked="0"/>
    </xf>
    <xf numFmtId="0" fontId="12" fillId="2" borderId="25" xfId="0" applyFont="1" applyFill="1" applyBorder="1" applyAlignment="1" applyProtection="1">
      <alignment horizontal="center" vertical="center" wrapText="1"/>
      <protection locked="0"/>
    </xf>
    <xf numFmtId="0" fontId="12" fillId="2" borderId="23" xfId="0" applyFont="1" applyFill="1" applyBorder="1" applyAlignment="1" applyProtection="1">
      <alignment horizontal="center" vertical="center" wrapText="1"/>
      <protection locked="0"/>
    </xf>
    <xf numFmtId="49" fontId="12" fillId="4" borderId="98" xfId="0" applyNumberFormat="1" applyFont="1" applyFill="1" applyBorder="1" applyAlignment="1">
      <alignment horizontal="center" vertical="center" wrapText="1"/>
    </xf>
    <xf numFmtId="49" fontId="12" fillId="4" borderId="38" xfId="0" applyNumberFormat="1" applyFont="1" applyFill="1" applyBorder="1" applyAlignment="1">
      <alignment horizontal="center" vertical="center" wrapText="1"/>
    </xf>
    <xf numFmtId="49" fontId="12" fillId="4" borderId="92" xfId="0" applyNumberFormat="1" applyFont="1" applyFill="1" applyBorder="1" applyAlignment="1">
      <alignment horizontal="center" vertical="center" wrapText="1"/>
    </xf>
    <xf numFmtId="49" fontId="12" fillId="2" borderId="6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49" fontId="1" fillId="2" borderId="49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10" fillId="2" borderId="87" xfId="0" applyNumberFormat="1" applyFont="1" applyFill="1" applyBorder="1" applyAlignment="1">
      <alignment horizontal="center" vertical="center" wrapText="1"/>
    </xf>
    <xf numFmtId="49" fontId="10" fillId="2" borderId="88" xfId="0" applyNumberFormat="1" applyFont="1" applyFill="1" applyBorder="1" applyAlignment="1">
      <alignment horizontal="center" vertical="center" wrapText="1"/>
    </xf>
    <xf numFmtId="49" fontId="10" fillId="2" borderId="89" xfId="0" applyNumberFormat="1" applyFont="1" applyFill="1" applyBorder="1" applyAlignment="1">
      <alignment horizontal="center" vertical="center" wrapText="1"/>
    </xf>
    <xf numFmtId="49" fontId="7" fillId="2" borderId="107" xfId="0" applyNumberFormat="1" applyFont="1" applyFill="1" applyBorder="1" applyAlignment="1">
      <alignment horizontal="center" vertical="center" wrapText="1"/>
    </xf>
    <xf numFmtId="49" fontId="7" fillId="2" borderId="106" xfId="0" applyNumberFormat="1" applyFont="1" applyFill="1" applyBorder="1" applyAlignment="1">
      <alignment horizontal="center" vertical="center" wrapText="1"/>
    </xf>
    <xf numFmtId="49" fontId="7" fillId="2" borderId="105" xfId="0" applyNumberFormat="1" applyFont="1" applyFill="1" applyBorder="1" applyAlignment="1">
      <alignment horizontal="center" vertical="center" wrapText="1"/>
    </xf>
    <xf numFmtId="49" fontId="7" fillId="2" borderId="62" xfId="0" applyNumberFormat="1" applyFont="1" applyFill="1" applyBorder="1" applyAlignment="1">
      <alignment horizontal="center" vertical="center" wrapText="1"/>
    </xf>
    <xf numFmtId="0" fontId="7" fillId="2" borderId="104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91" xfId="0" applyFont="1" applyFill="1" applyBorder="1" applyAlignment="1">
      <alignment horizontal="center" vertical="center" wrapText="1"/>
    </xf>
    <xf numFmtId="0" fontId="7" fillId="2" borderId="103" xfId="0" applyFont="1" applyFill="1" applyBorder="1" applyAlignment="1">
      <alignment horizontal="center" vertical="center" wrapText="1"/>
    </xf>
    <xf numFmtId="0" fontId="7" fillId="2" borderId="101" xfId="0" applyFont="1" applyFill="1" applyBorder="1" applyAlignment="1">
      <alignment horizontal="center" vertical="center" wrapText="1"/>
    </xf>
    <xf numFmtId="0" fontId="7" fillId="2" borderId="73" xfId="0" applyFont="1" applyFill="1" applyBorder="1" applyAlignment="1">
      <alignment horizontal="center" vertical="center" wrapText="1"/>
    </xf>
    <xf numFmtId="0" fontId="7" fillId="2" borderId="102" xfId="0" applyFont="1" applyFill="1" applyBorder="1" applyAlignment="1">
      <alignment horizontal="center" vertical="center" wrapText="1"/>
    </xf>
    <xf numFmtId="0" fontId="8" fillId="4" borderId="66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72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4" borderId="68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 applyProtection="1">
      <alignment horizontal="center" vertical="top" wrapText="1"/>
      <protection locked="0"/>
    </xf>
    <xf numFmtId="0" fontId="7" fillId="2" borderId="60" xfId="0" applyFont="1" applyFill="1" applyBorder="1" applyAlignment="1" applyProtection="1">
      <alignment horizontal="center" vertical="top" wrapText="1"/>
      <protection locked="0"/>
    </xf>
    <xf numFmtId="0" fontId="7" fillId="2" borderId="58" xfId="0" applyFont="1" applyFill="1" applyBorder="1" applyAlignment="1" applyProtection="1">
      <alignment horizontal="center" vertical="top" wrapText="1"/>
      <protection locked="0"/>
    </xf>
    <xf numFmtId="0" fontId="7" fillId="2" borderId="56" xfId="0" applyFont="1" applyFill="1" applyBorder="1" applyAlignment="1" applyProtection="1">
      <alignment horizontal="center" vertical="top" wrapText="1"/>
      <protection locked="0"/>
    </xf>
    <xf numFmtId="0" fontId="7" fillId="2" borderId="84" xfId="0" applyFont="1" applyFill="1" applyBorder="1" applyAlignment="1" applyProtection="1">
      <alignment horizontal="center" vertical="top" wrapText="1"/>
      <protection locked="0"/>
    </xf>
    <xf numFmtId="0" fontId="7" fillId="2" borderId="83" xfId="0" applyFont="1" applyFill="1" applyBorder="1" applyAlignment="1" applyProtection="1">
      <alignment horizontal="center" vertical="top" wrapText="1"/>
      <protection locked="0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3" borderId="66" xfId="0" applyNumberFormat="1" applyFont="1" applyFill="1" applyBorder="1" applyAlignment="1">
      <alignment horizontal="center" vertical="center" wrapText="1"/>
    </xf>
    <xf numFmtId="49" fontId="8" fillId="3" borderId="36" xfId="0" applyNumberFormat="1" applyFont="1" applyFill="1" applyBorder="1" applyAlignment="1">
      <alignment horizontal="center" vertical="center" wrapText="1"/>
    </xf>
    <xf numFmtId="49" fontId="8" fillId="3" borderId="20" xfId="0" applyNumberFormat="1" applyFont="1" applyFill="1" applyBorder="1" applyAlignment="1">
      <alignment horizontal="center" vertical="center" wrapText="1"/>
    </xf>
    <xf numFmtId="49" fontId="8" fillId="3" borderId="68" xfId="0" applyNumberFormat="1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27" xfId="0" applyNumberFormat="1" applyFont="1" applyFill="1" applyBorder="1" applyAlignment="1">
      <alignment horizontal="center" vertical="center" wrapText="1"/>
    </xf>
    <xf numFmtId="0" fontId="7" fillId="2" borderId="87" xfId="0" applyFont="1" applyFill="1" applyBorder="1" applyAlignment="1">
      <alignment horizontal="center" vertical="center" wrapText="1"/>
    </xf>
    <xf numFmtId="0" fontId="7" fillId="2" borderId="88" xfId="0" applyFont="1" applyFill="1" applyBorder="1" applyAlignment="1">
      <alignment horizontal="center" vertical="center" wrapText="1"/>
    </xf>
    <xf numFmtId="0" fontId="7" fillId="2" borderId="89" xfId="0" applyFont="1" applyFill="1" applyBorder="1" applyAlignment="1">
      <alignment horizontal="center" vertical="center" wrapText="1"/>
    </xf>
    <xf numFmtId="49" fontId="7" fillId="4" borderId="100" xfId="0" applyNumberFormat="1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93" xfId="0" applyFont="1" applyFill="1" applyBorder="1" applyAlignment="1">
      <alignment horizontal="center" vertical="center" wrapText="1"/>
    </xf>
    <xf numFmtId="0" fontId="7" fillId="2" borderId="95" xfId="0" applyFont="1" applyFill="1" applyBorder="1" applyAlignment="1">
      <alignment horizontal="center" vertical="center" wrapText="1"/>
    </xf>
    <xf numFmtId="0" fontId="8" fillId="2" borderId="57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8" fillId="2" borderId="93" xfId="0" applyFont="1" applyFill="1" applyBorder="1" applyAlignment="1">
      <alignment horizontal="center" vertical="center" wrapText="1"/>
    </xf>
    <xf numFmtId="0" fontId="8" fillId="2" borderId="135" xfId="0" applyFont="1" applyFill="1" applyBorder="1" applyAlignment="1">
      <alignment horizontal="center" vertical="center" wrapText="1"/>
    </xf>
    <xf numFmtId="49" fontId="8" fillId="3" borderId="69" xfId="0" applyNumberFormat="1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49" fontId="8" fillId="3" borderId="75" xfId="0" applyNumberFormat="1" applyFont="1" applyFill="1" applyBorder="1" applyAlignment="1">
      <alignment horizontal="center" vertical="center" wrapText="1"/>
    </xf>
    <xf numFmtId="49" fontId="8" fillId="3" borderId="76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49" fontId="13" fillId="3" borderId="56" xfId="0" applyNumberFormat="1" applyFont="1" applyFill="1" applyBorder="1" applyAlignment="1">
      <alignment horizontal="center" vertical="center" wrapText="1"/>
    </xf>
    <xf numFmtId="0" fontId="13" fillId="3" borderId="56" xfId="0" applyFont="1" applyFill="1" applyBorder="1" applyAlignment="1">
      <alignment horizontal="center" vertical="center" wrapText="1"/>
    </xf>
    <xf numFmtId="49" fontId="7" fillId="3" borderId="56" xfId="0" applyNumberFormat="1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 wrapText="1"/>
    </xf>
    <xf numFmtId="49" fontId="8" fillId="4" borderId="81" xfId="0" applyNumberFormat="1" applyFont="1" applyFill="1" applyBorder="1" applyAlignment="1" applyProtection="1">
      <alignment horizontal="center" vertical="center" wrapText="1"/>
    </xf>
    <xf numFmtId="49" fontId="8" fillId="4" borderId="64" xfId="0" applyNumberFormat="1" applyFont="1" applyFill="1" applyBorder="1" applyAlignment="1" applyProtection="1">
      <alignment horizontal="center" vertical="center" wrapText="1"/>
    </xf>
    <xf numFmtId="49" fontId="8" fillId="4" borderId="65" xfId="0" applyNumberFormat="1" applyFont="1" applyFill="1" applyBorder="1" applyAlignment="1" applyProtection="1">
      <alignment horizontal="center" vertical="center" wrapText="1"/>
    </xf>
    <xf numFmtId="0" fontId="7" fillId="4" borderId="69" xfId="0" applyFont="1" applyFill="1" applyBorder="1" applyAlignment="1" applyProtection="1">
      <alignment vertical="center" wrapText="1"/>
    </xf>
    <xf numFmtId="0" fontId="7" fillId="4" borderId="12" xfId="0" applyFont="1" applyFill="1" applyBorder="1" applyAlignment="1" applyProtection="1">
      <alignment vertical="center" wrapText="1"/>
    </xf>
    <xf numFmtId="0" fontId="7" fillId="2" borderId="71" xfId="0" applyFont="1" applyFill="1" applyBorder="1" applyAlignment="1">
      <alignment horizontal="center" vertical="center" wrapText="1"/>
    </xf>
    <xf numFmtId="0" fontId="7" fillId="2" borderId="74" xfId="0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4" borderId="66" xfId="0" applyNumberFormat="1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68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 applyProtection="1">
      <alignment horizontal="center" vertical="center" wrapText="1"/>
    </xf>
    <xf numFmtId="49" fontId="7" fillId="4" borderId="12" xfId="0" applyNumberFormat="1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49" fontId="8" fillId="4" borderId="87" xfId="0" applyNumberFormat="1" applyFont="1" applyFill="1" applyBorder="1" applyAlignment="1">
      <alignment horizontal="center" vertical="center" wrapText="1"/>
    </xf>
    <xf numFmtId="49" fontId="8" fillId="4" borderId="88" xfId="0" applyNumberFormat="1" applyFont="1" applyFill="1" applyBorder="1" applyAlignment="1">
      <alignment horizontal="center" vertical="center" wrapText="1"/>
    </xf>
    <xf numFmtId="49" fontId="8" fillId="4" borderId="89" xfId="0" applyNumberFormat="1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center" vertical="center" wrapText="1"/>
    </xf>
    <xf numFmtId="0" fontId="8" fillId="2" borderId="56" xfId="0" applyFont="1" applyFill="1" applyBorder="1" applyAlignment="1">
      <alignment horizontal="center" vertical="center" wrapText="1"/>
    </xf>
    <xf numFmtId="0" fontId="8" fillId="2" borderId="128" xfId="0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9" xfId="0" applyNumberFormat="1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94" xfId="0" applyFont="1" applyFill="1" applyBorder="1" applyAlignment="1">
      <alignment horizontal="center" vertical="center" wrapText="1"/>
    </xf>
    <xf numFmtId="0" fontId="8" fillId="2" borderId="100" xfId="0" applyFont="1" applyFill="1" applyBorder="1" applyAlignment="1">
      <alignment horizontal="center" vertical="center" wrapText="1"/>
    </xf>
    <xf numFmtId="0" fontId="8" fillId="2" borderId="137" xfId="0" applyFont="1" applyFill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2" borderId="131" xfId="0" applyFont="1" applyFill="1" applyBorder="1" applyAlignment="1">
      <alignment horizontal="center" vertical="center" wrapText="1"/>
    </xf>
    <xf numFmtId="0" fontId="8" fillId="2" borderId="95" xfId="0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horizontal="center" vertical="center" wrapText="1"/>
    </xf>
    <xf numFmtId="49" fontId="8" fillId="2" borderId="27" xfId="0" applyNumberFormat="1" applyFont="1" applyFill="1" applyBorder="1" applyAlignment="1">
      <alignment horizontal="center" vertical="center" wrapText="1"/>
    </xf>
    <xf numFmtId="49" fontId="8" fillId="2" borderId="86" xfId="0" applyNumberFormat="1" applyFont="1" applyFill="1" applyBorder="1" applyAlignment="1">
      <alignment horizontal="center" vertical="center" wrapText="1"/>
    </xf>
    <xf numFmtId="49" fontId="8" fillId="5" borderId="19" xfId="0" applyNumberFormat="1" applyFont="1" applyFill="1" applyBorder="1" applyAlignment="1">
      <alignment horizontal="center" vertical="center" wrapText="1"/>
    </xf>
    <xf numFmtId="0" fontId="8" fillId="5" borderId="36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49" fontId="8" fillId="2" borderId="111" xfId="0" applyNumberFormat="1" applyFont="1" applyFill="1" applyBorder="1" applyAlignment="1">
      <alignment horizontal="center" vertical="center" wrapText="1"/>
    </xf>
    <xf numFmtId="0" fontId="8" fillId="2" borderId="113" xfId="0" applyFont="1" applyFill="1" applyBorder="1" applyAlignment="1">
      <alignment horizontal="center" vertical="center" wrapText="1"/>
    </xf>
    <xf numFmtId="49" fontId="7" fillId="2" borderId="123" xfId="0" applyNumberFormat="1" applyFont="1" applyFill="1" applyBorder="1" applyAlignment="1">
      <alignment horizontal="center" vertical="center" wrapText="1"/>
    </xf>
    <xf numFmtId="0" fontId="7" fillId="2" borderId="124" xfId="0" applyFont="1" applyFill="1" applyBorder="1" applyAlignment="1">
      <alignment horizontal="center" vertical="center" wrapText="1"/>
    </xf>
    <xf numFmtId="49" fontId="7" fillId="2" borderId="119" xfId="0" applyNumberFormat="1" applyFont="1" applyFill="1" applyBorder="1" applyAlignment="1">
      <alignment horizontal="center" vertical="center" wrapText="1"/>
    </xf>
    <xf numFmtId="0" fontId="7" fillId="2" borderId="120" xfId="0" applyFont="1" applyFill="1" applyBorder="1" applyAlignment="1">
      <alignment horizontal="center" vertical="center" wrapText="1"/>
    </xf>
    <xf numFmtId="49" fontId="7" fillId="2" borderId="117" xfId="0" applyNumberFormat="1" applyFont="1" applyFill="1" applyBorder="1" applyAlignment="1">
      <alignment horizontal="center" vertical="center" wrapText="1"/>
    </xf>
    <xf numFmtId="0" fontId="7" fillId="2" borderId="118" xfId="0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8" fillId="2" borderId="140" xfId="0" applyNumberFormat="1" applyFont="1" applyFill="1" applyBorder="1" applyAlignment="1">
      <alignment horizontal="center" vertical="center" wrapText="1"/>
    </xf>
    <xf numFmtId="49" fontId="8" fillId="2" borderId="136" xfId="0" applyNumberFormat="1" applyFont="1" applyFill="1" applyBorder="1" applyAlignment="1">
      <alignment horizontal="center" vertical="center" wrapText="1"/>
    </xf>
    <xf numFmtId="49" fontId="8" fillId="2" borderId="141" xfId="0" applyNumberFormat="1" applyFont="1" applyFill="1" applyBorder="1" applyAlignment="1">
      <alignment horizontal="center" vertical="center" wrapText="1"/>
    </xf>
    <xf numFmtId="49" fontId="8" fillId="2" borderId="113" xfId="0" applyNumberFormat="1" applyFont="1" applyFill="1" applyBorder="1" applyAlignment="1">
      <alignment horizontal="center" vertical="center" wrapText="1"/>
    </xf>
    <xf numFmtId="49" fontId="8" fillId="2" borderId="112" xfId="0" applyNumberFormat="1" applyFont="1" applyFill="1" applyBorder="1" applyAlignment="1">
      <alignment horizontal="center" vertical="center" wrapText="1"/>
    </xf>
    <xf numFmtId="49" fontId="8" fillId="2" borderId="115" xfId="0" applyNumberFormat="1" applyFont="1" applyFill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112" xfId="0" applyFont="1" applyFill="1" applyBorder="1" applyAlignment="1">
      <alignment horizontal="center" vertical="center" wrapText="1"/>
    </xf>
    <xf numFmtId="0" fontId="8" fillId="2" borderId="114" xfId="0" applyFont="1" applyFill="1" applyBorder="1" applyAlignment="1">
      <alignment horizontal="center" vertical="center" wrapText="1"/>
    </xf>
    <xf numFmtId="0" fontId="8" fillId="2" borderId="111" xfId="0" applyFont="1" applyFill="1" applyBorder="1" applyAlignment="1">
      <alignment horizontal="center" vertical="center" wrapText="1"/>
    </xf>
    <xf numFmtId="0" fontId="8" fillId="2" borderId="115" xfId="0" applyFont="1" applyFill="1" applyBorder="1" applyAlignment="1">
      <alignment horizontal="center" vertical="center" wrapText="1"/>
    </xf>
    <xf numFmtId="0" fontId="8" fillId="2" borderId="136" xfId="0" applyFont="1" applyFill="1" applyBorder="1" applyAlignment="1">
      <alignment horizontal="center" vertical="center" wrapText="1"/>
    </xf>
    <xf numFmtId="0" fontId="7" fillId="3" borderId="40" xfId="0" applyNumberFormat="1" applyFont="1" applyFill="1" applyBorder="1" applyAlignment="1">
      <alignment horizontal="center" vertical="center" wrapText="1"/>
    </xf>
    <xf numFmtId="0" fontId="7" fillId="3" borderId="35" xfId="0" applyNumberFormat="1" applyFont="1" applyFill="1" applyBorder="1" applyAlignment="1">
      <alignment horizontal="center" vertical="center" wrapText="1"/>
    </xf>
    <xf numFmtId="49" fontId="8" fillId="3" borderId="72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49" fontId="8" fillId="3" borderId="37" xfId="0" applyNumberFormat="1" applyFont="1" applyFill="1" applyBorder="1" applyAlignment="1">
      <alignment horizontal="center" vertical="center" wrapText="1"/>
    </xf>
    <xf numFmtId="0" fontId="7" fillId="2" borderId="78" xfId="0" applyFont="1" applyFill="1" applyBorder="1" applyAlignment="1">
      <alignment horizontal="center" vertical="center" wrapText="1"/>
    </xf>
    <xf numFmtId="0" fontId="7" fillId="2" borderId="76" xfId="0" applyFont="1" applyFill="1" applyBorder="1" applyAlignment="1">
      <alignment horizontal="center" vertical="center" wrapText="1"/>
    </xf>
    <xf numFmtId="0" fontId="7" fillId="2" borderId="79" xfId="0" applyFont="1" applyFill="1" applyBorder="1" applyAlignment="1">
      <alignment horizontal="center" vertical="center" wrapText="1"/>
    </xf>
    <xf numFmtId="0" fontId="7" fillId="4" borderId="71" xfId="0" applyFont="1" applyFill="1" applyBorder="1" applyAlignment="1">
      <alignment horizontal="center" vertical="center" wrapText="1"/>
    </xf>
    <xf numFmtId="0" fontId="7" fillId="4" borderId="7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67" xfId="0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38" xfId="0" applyNumberFormat="1" applyFont="1" applyFill="1" applyBorder="1" applyAlignment="1">
      <alignment horizontal="center" vertical="center" wrapText="1"/>
    </xf>
    <xf numFmtId="49" fontId="8" fillId="2" borderId="139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96" xfId="0" applyNumberFormat="1" applyFont="1" applyFill="1" applyBorder="1" applyAlignment="1">
      <alignment horizontal="center" vertical="center" wrapText="1"/>
    </xf>
    <xf numFmtId="49" fontId="7" fillId="4" borderId="97" xfId="0" applyNumberFormat="1" applyFont="1" applyFill="1" applyBorder="1" applyAlignment="1">
      <alignment horizontal="center" vertical="center" wrapText="1"/>
    </xf>
    <xf numFmtId="0" fontId="7" fillId="2" borderId="39" xfId="0" applyFont="1" applyFill="1" applyBorder="1" applyAlignment="1" applyProtection="1">
      <alignment horizontal="center" vertical="center" wrapText="1"/>
      <protection locked="0"/>
    </xf>
    <xf numFmtId="0" fontId="7" fillId="2" borderId="25" xfId="0" applyFont="1" applyFill="1" applyBorder="1" applyAlignment="1" applyProtection="1">
      <alignment horizontal="center" vertical="center" wrapText="1"/>
      <protection locked="0"/>
    </xf>
    <xf numFmtId="49" fontId="8" fillId="3" borderId="77" xfId="0" applyNumberFormat="1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49" fontId="8" fillId="3" borderId="26" xfId="0" applyNumberFormat="1" applyFont="1" applyFill="1" applyBorder="1" applyAlignment="1">
      <alignment horizontal="center" vertical="center" wrapText="1"/>
    </xf>
    <xf numFmtId="0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0" fillId="3" borderId="4" xfId="0" applyFill="1" applyBorder="1">
      <alignment vertical="top" wrapText="1"/>
    </xf>
    <xf numFmtId="49" fontId="1" fillId="3" borderId="3" xfId="0" applyNumberFormat="1" applyFont="1" applyFill="1" applyBorder="1" applyAlignment="1">
      <alignment horizontal="center" vertical="center"/>
    </xf>
    <xf numFmtId="49" fontId="1" fillId="2" borderId="47" xfId="0" applyNumberFormat="1" applyFont="1" applyFill="1" applyBorder="1" applyAlignment="1">
      <alignment horizontal="center" vertical="center"/>
    </xf>
    <xf numFmtId="0" fontId="0" fillId="2" borderId="48" xfId="0" applyFill="1" applyBorder="1">
      <alignment vertical="top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>
      <alignment vertical="top" wrapText="1"/>
    </xf>
    <xf numFmtId="0" fontId="4" fillId="2" borderId="56" xfId="0" applyFont="1" applyFill="1" applyBorder="1" applyAlignment="1">
      <alignment horizontal="center" vertical="center" wrapText="1"/>
    </xf>
    <xf numFmtId="49" fontId="1" fillId="3" borderId="50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/>
    </xf>
    <xf numFmtId="0" fontId="0" fillId="2" borderId="54" xfId="0" applyFill="1" applyBorder="1">
      <alignment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8D8D8"/>
      <rgbColor rgb="FFD5D5D5"/>
      <rgbColor rgb="FFDEDEDE"/>
      <rgbColor rgb="FFA5A5A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437696</xdr:colOff>
      <xdr:row>37</xdr:row>
      <xdr:rowOff>12538</xdr:rowOff>
    </xdr:from>
    <xdr:to>
      <xdr:col>21</xdr:col>
      <xdr:colOff>919841</xdr:colOff>
      <xdr:row>49</xdr:row>
      <xdr:rowOff>338818</xdr:rowOff>
    </xdr:to>
    <xdr:pic>
      <xdr:nvPicPr>
        <xdr:cNvPr id="2" name="Image 1" descr="Imag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54696" y="15466851"/>
          <a:ext cx="8856208" cy="37552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5"/>
  <sheetViews>
    <sheetView showGridLines="0" tabSelected="1" zoomScale="110" zoomScaleNormal="110" workbookViewId="0">
      <selection activeCell="D2" sqref="D2:E2"/>
    </sheetView>
  </sheetViews>
  <sheetFormatPr baseColWidth="10" defaultColWidth="16.28515625" defaultRowHeight="19.899999999999999" customHeight="1"/>
  <cols>
    <col min="1" max="1" width="1.85546875" style="68" customWidth="1"/>
    <col min="2" max="3" width="10.5703125" style="68" customWidth="1"/>
    <col min="4" max="15" width="23.5703125" style="68" customWidth="1"/>
    <col min="16" max="16" width="12.5703125" style="68" customWidth="1"/>
    <col min="17" max="18" width="25.5703125" style="68" customWidth="1"/>
    <col min="19" max="22" width="33.5703125" style="68" customWidth="1"/>
    <col min="23" max="23" width="16.28515625" style="68" customWidth="1"/>
    <col min="24" max="16384" width="16.28515625" style="68"/>
  </cols>
  <sheetData>
    <row r="1" spans="1:23" ht="11.85" customHeight="1"/>
    <row r="2" spans="1:23" ht="30" customHeight="1">
      <c r="A2" s="69"/>
      <c r="B2" s="226" t="s">
        <v>0</v>
      </c>
      <c r="C2" s="227"/>
      <c r="D2" s="318"/>
      <c r="E2" s="319"/>
      <c r="F2" s="71"/>
      <c r="G2" s="71"/>
      <c r="H2" s="228" t="s">
        <v>1</v>
      </c>
      <c r="I2" s="229"/>
      <c r="J2" s="72" t="str">
        <f>IF(D2="","",VLOOKUP(D2,Catégories!B4:C31,2,FALSE))</f>
        <v/>
      </c>
      <c r="K2" s="73" t="s">
        <v>2</v>
      </c>
      <c r="L2" s="69"/>
      <c r="M2" s="74"/>
      <c r="N2" s="316" t="s">
        <v>3</v>
      </c>
      <c r="O2" s="316"/>
      <c r="P2" s="317"/>
      <c r="Q2" s="197"/>
      <c r="R2" s="197"/>
      <c r="S2" s="197"/>
      <c r="T2" s="197"/>
      <c r="U2" s="197"/>
      <c r="V2" s="197"/>
      <c r="W2" s="69"/>
    </row>
    <row r="3" spans="1:23" ht="30" customHeight="1" thickBot="1">
      <c r="A3" s="69"/>
      <c r="B3" s="239" t="s">
        <v>4</v>
      </c>
      <c r="C3" s="240"/>
      <c r="D3" s="240"/>
      <c r="E3" s="70"/>
      <c r="F3" s="75"/>
      <c r="G3" s="75"/>
      <c r="H3" s="237" t="s">
        <v>307</v>
      </c>
      <c r="I3" s="238"/>
      <c r="J3" s="69"/>
      <c r="K3" s="69"/>
      <c r="L3" s="69"/>
      <c r="M3" s="69"/>
      <c r="N3" s="69"/>
      <c r="O3" s="69"/>
      <c r="P3" s="69"/>
      <c r="Q3" s="76"/>
      <c r="R3" s="76"/>
      <c r="S3" s="76"/>
      <c r="T3" s="76"/>
      <c r="U3" s="76"/>
      <c r="V3" s="77"/>
      <c r="W3" s="69"/>
    </row>
    <row r="4" spans="1:23" ht="33" customHeight="1" thickBot="1">
      <c r="A4" s="69"/>
      <c r="B4" s="230" t="s">
        <v>5</v>
      </c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2"/>
      <c r="P4" s="78"/>
      <c r="Q4" s="277" t="s">
        <v>6</v>
      </c>
      <c r="R4" s="278"/>
      <c r="S4" s="279"/>
      <c r="T4" s="279"/>
      <c r="U4" s="279"/>
      <c r="V4" s="280"/>
      <c r="W4" s="79"/>
    </row>
    <row r="5" spans="1:23" ht="33" customHeight="1" thickBot="1">
      <c r="A5" s="69"/>
      <c r="B5" s="233"/>
      <c r="C5" s="234"/>
      <c r="D5" s="80" t="s">
        <v>8</v>
      </c>
      <c r="E5" s="80" t="s">
        <v>12</v>
      </c>
      <c r="F5" s="81" t="s">
        <v>7</v>
      </c>
      <c r="G5" s="82" t="s">
        <v>9</v>
      </c>
      <c r="H5" s="82" t="s">
        <v>10</v>
      </c>
      <c r="I5" s="82" t="s">
        <v>11</v>
      </c>
      <c r="J5" s="82" t="s">
        <v>299</v>
      </c>
      <c r="K5" s="83" t="s">
        <v>13</v>
      </c>
      <c r="L5" s="84" t="s">
        <v>14</v>
      </c>
      <c r="M5" s="245" t="s">
        <v>15</v>
      </c>
      <c r="N5" s="246"/>
      <c r="O5" s="85" t="s">
        <v>16</v>
      </c>
      <c r="P5" s="69"/>
      <c r="Q5" s="281" t="s">
        <v>17</v>
      </c>
      <c r="R5" s="282"/>
      <c r="S5" s="87">
        <v>0.1</v>
      </c>
      <c r="T5" s="88">
        <v>0.5</v>
      </c>
      <c r="U5" s="88">
        <v>1</v>
      </c>
      <c r="V5" s="89">
        <v>1.5</v>
      </c>
      <c r="W5" s="79"/>
    </row>
    <row r="6" spans="1:23" ht="33" customHeight="1">
      <c r="A6" s="69"/>
      <c r="B6" s="241">
        <v>1</v>
      </c>
      <c r="C6" s="242"/>
      <c r="D6" s="163"/>
      <c r="E6" s="164"/>
      <c r="F6" s="165"/>
      <c r="G6" s="162"/>
      <c r="H6" s="162"/>
      <c r="I6" s="162"/>
      <c r="J6" s="162"/>
      <c r="K6" s="166" t="s">
        <v>81</v>
      </c>
      <c r="L6" s="257">
        <f>IF(F7="?","?",IF(F7="grisé","grisé",IF(F7=0,0,IF(SUM(D7:K7)&gt;10,10,SUM(D7:K7)))))</f>
        <v>1</v>
      </c>
      <c r="M6" s="247"/>
      <c r="N6" s="248"/>
      <c r="O6" s="235"/>
      <c r="P6" s="69"/>
      <c r="Q6" s="283" t="s">
        <v>18</v>
      </c>
      <c r="R6" s="284"/>
      <c r="S6" s="92" t="s">
        <v>19</v>
      </c>
      <c r="T6" s="93" t="s">
        <v>20</v>
      </c>
      <c r="U6" s="93" t="s">
        <v>21</v>
      </c>
      <c r="V6" s="93" t="s">
        <v>281</v>
      </c>
      <c r="W6" s="79"/>
    </row>
    <row r="7" spans="1:23" ht="33" customHeight="1" thickBot="1">
      <c r="A7" s="69"/>
      <c r="B7" s="243"/>
      <c r="C7" s="244"/>
      <c r="D7" s="94"/>
      <c r="E7" s="95" t="str">
        <f>IF(E6="","",VLOOKUP(E6,'BASE DONNEES LANCERS'!$M$12:$N$21,2,FALSE))</f>
        <v/>
      </c>
      <c r="F7" s="96" t="str">
        <f>IF(F6="","",VLOOKUP(F6,'BASE DONNEES LANCERS'!$A$6:$K$49,'BASE DONNEES LANCERS'!$H$2,FALSE))</f>
        <v/>
      </c>
      <c r="G7" s="97" t="str">
        <f>IF(G6="","",VLOOKUP(G6,'BASE DONNEES LANCERS'!$M$24:$N$31,2,FALSE))</f>
        <v/>
      </c>
      <c r="H7" s="97" t="str">
        <f>IF(H6="","",VLOOKUP(H6,'BASE DONNEES LANCERS'!$M$24:$N$31,2,FALSE))</f>
        <v/>
      </c>
      <c r="I7" s="97" t="str">
        <f>IF(I6="","",VLOOKUP(I6,'BASE DONNEES LANCERS'!$M$24:$N$31,2,FALSE))</f>
        <v/>
      </c>
      <c r="J7" s="97" t="str">
        <f>IF(J6="","",VLOOKUP(J6,'BASE DONNEES LANCERS'!$M$24:$N$31,2,FALSE))</f>
        <v/>
      </c>
      <c r="K7" s="98">
        <f>IF(K6="","",VLOOKUP(K6,'BASE DONNEES LANCERS'!$M$6:$N$9,2,FALSE))</f>
        <v>1</v>
      </c>
      <c r="L7" s="258"/>
      <c r="M7" s="249"/>
      <c r="N7" s="250"/>
      <c r="O7" s="236"/>
      <c r="P7" s="69"/>
      <c r="Q7" s="287" t="s">
        <v>22</v>
      </c>
      <c r="R7" s="288"/>
      <c r="S7" s="99" t="s">
        <v>23</v>
      </c>
      <c r="T7" s="100" t="s">
        <v>24</v>
      </c>
      <c r="U7" s="100" t="s">
        <v>25</v>
      </c>
      <c r="V7" s="100" t="s">
        <v>282</v>
      </c>
      <c r="W7" s="79"/>
    </row>
    <row r="8" spans="1:23" ht="33" customHeight="1">
      <c r="A8" s="69"/>
      <c r="B8" s="241">
        <v>2</v>
      </c>
      <c r="C8" s="242"/>
      <c r="D8" s="163"/>
      <c r="E8" s="164"/>
      <c r="F8" s="165"/>
      <c r="G8" s="162"/>
      <c r="H8" s="162"/>
      <c r="I8" s="162"/>
      <c r="J8" s="162"/>
      <c r="K8" s="166"/>
      <c r="L8" s="257">
        <f t="shared" ref="L8" si="0">IF(F9="?","?",IF(F9="grisé","grisé",IF(F9=0,0,IF(SUM(D9:K9)&gt;10,10,SUM(D9:K9)))))</f>
        <v>0</v>
      </c>
      <c r="M8" s="247"/>
      <c r="N8" s="248"/>
      <c r="O8" s="235"/>
      <c r="P8" s="69"/>
      <c r="Q8" s="287" t="s">
        <v>283</v>
      </c>
      <c r="R8" s="288"/>
      <c r="S8" s="99" t="s">
        <v>33</v>
      </c>
      <c r="T8" s="100" t="s">
        <v>284</v>
      </c>
      <c r="U8" s="100" t="s">
        <v>285</v>
      </c>
      <c r="V8" s="100" t="s">
        <v>286</v>
      </c>
      <c r="W8" s="79"/>
    </row>
    <row r="9" spans="1:23" ht="33" customHeight="1" thickBot="1">
      <c r="A9" s="69"/>
      <c r="B9" s="243"/>
      <c r="C9" s="244"/>
      <c r="D9" s="94"/>
      <c r="E9" s="95" t="str">
        <f>IF(E8="","",VLOOKUP(E8,'BASE DONNEES LANCERS'!$M$12:$N$21,2,FALSE))</f>
        <v/>
      </c>
      <c r="F9" s="96" t="str">
        <f>IF(F8="","",VLOOKUP(F8,'BASE DONNEES LANCERS'!$A$6:$K$49,'BASE DONNEES LANCERS'!$H$2,FALSE))</f>
        <v/>
      </c>
      <c r="G9" s="97" t="str">
        <f>IF(G8="","",VLOOKUP(G8,'BASE DONNEES LANCERS'!$M$24:$N$31,2,FALSE))</f>
        <v/>
      </c>
      <c r="H9" s="97" t="str">
        <f>IF(H8="","",VLOOKUP(H8,'BASE DONNEES LANCERS'!$M$24:$N$31,2,FALSE))</f>
        <v/>
      </c>
      <c r="I9" s="97" t="str">
        <f>IF(I8="","",VLOOKUP(I8,'BASE DONNEES LANCERS'!$M$24:$N$31,2,FALSE))</f>
        <v/>
      </c>
      <c r="J9" s="97" t="str">
        <f>IF(J8="","",VLOOKUP(J8,'BASE DONNEES LANCERS'!$M$24:$N$31,2,FALSE))</f>
        <v/>
      </c>
      <c r="K9" s="98" t="str">
        <f>IF(K8="","",VLOOKUP(K8,'BASE DONNEES LANCERS'!$M$6:$N$9,2,FALSE))</f>
        <v/>
      </c>
      <c r="L9" s="258"/>
      <c r="M9" s="249"/>
      <c r="N9" s="250"/>
      <c r="O9" s="236"/>
      <c r="P9" s="69"/>
      <c r="Q9" s="287" t="s">
        <v>32</v>
      </c>
      <c r="R9" s="288"/>
      <c r="S9" s="99" t="s">
        <v>287</v>
      </c>
      <c r="T9" s="100" t="s">
        <v>288</v>
      </c>
      <c r="U9" s="100" t="s">
        <v>289</v>
      </c>
      <c r="V9" s="101"/>
      <c r="W9" s="79"/>
    </row>
    <row r="10" spans="1:23" ht="33" customHeight="1">
      <c r="A10" s="69"/>
      <c r="B10" s="241">
        <v>3</v>
      </c>
      <c r="C10" s="242"/>
      <c r="D10" s="163"/>
      <c r="E10" s="164"/>
      <c r="F10" s="165"/>
      <c r="G10" s="162"/>
      <c r="H10" s="162"/>
      <c r="I10" s="162"/>
      <c r="J10" s="162"/>
      <c r="K10" s="166"/>
      <c r="L10" s="257">
        <f t="shared" ref="L10" si="1">IF(F11="?","?",IF(F11="grisé","grisé",IF(F11=0,0,IF(SUM(D11:K11)&gt;10,10,SUM(D11:K11)))))</f>
        <v>0</v>
      </c>
      <c r="M10" s="247"/>
      <c r="N10" s="248"/>
      <c r="O10" s="235"/>
      <c r="P10" s="69"/>
      <c r="Q10" s="287" t="s">
        <v>30</v>
      </c>
      <c r="R10" s="288"/>
      <c r="S10" s="99" t="s">
        <v>31</v>
      </c>
      <c r="T10" s="100" t="s">
        <v>290</v>
      </c>
      <c r="U10" s="100" t="s">
        <v>291</v>
      </c>
      <c r="V10" s="101"/>
      <c r="W10" s="79"/>
    </row>
    <row r="11" spans="1:23" ht="33" customHeight="1" thickBot="1">
      <c r="A11" s="69"/>
      <c r="B11" s="243"/>
      <c r="C11" s="244"/>
      <c r="D11" s="94"/>
      <c r="E11" s="95" t="str">
        <f>IF(E10="","",VLOOKUP(E10,'BASE DONNEES LANCERS'!$M$12:$N$21,2,FALSE))</f>
        <v/>
      </c>
      <c r="F11" s="96" t="str">
        <f>IF(F10="","",VLOOKUP(F10,'BASE DONNEES LANCERS'!$A$6:$K$49,'BASE DONNEES LANCERS'!$H$2,FALSE))</f>
        <v/>
      </c>
      <c r="G11" s="97" t="str">
        <f>IF(G10="","",VLOOKUP(G10,'BASE DONNEES LANCERS'!$M$24:$N$31,2,FALSE))</f>
        <v/>
      </c>
      <c r="H11" s="97" t="str">
        <f>IF(H10="","",VLOOKUP(H10,'BASE DONNEES LANCERS'!$M$24:$N$31,2,FALSE))</f>
        <v/>
      </c>
      <c r="I11" s="97" t="str">
        <f>IF(I10="","",VLOOKUP(I10,'BASE DONNEES LANCERS'!$M$24:$N$31,2,FALSE))</f>
        <v/>
      </c>
      <c r="J11" s="97" t="str">
        <f>IF(J10="","",VLOOKUP(J10,'BASE DONNEES LANCERS'!$M$24:$N$31,2,FALSE))</f>
        <v/>
      </c>
      <c r="K11" s="98" t="str">
        <f>IF(K10="","",VLOOKUP(K10,'BASE DONNEES LANCERS'!$M$6:$N$9,2,FALSE))</f>
        <v/>
      </c>
      <c r="L11" s="258"/>
      <c r="M11" s="249"/>
      <c r="N11" s="250"/>
      <c r="O11" s="236"/>
      <c r="P11" s="69"/>
      <c r="Q11" s="285" t="s">
        <v>26</v>
      </c>
      <c r="R11" s="286"/>
      <c r="S11" s="102"/>
      <c r="T11" s="99" t="s">
        <v>27</v>
      </c>
      <c r="U11" s="100" t="s">
        <v>28</v>
      </c>
      <c r="V11" s="100" t="s">
        <v>29</v>
      </c>
      <c r="W11" s="79"/>
    </row>
    <row r="12" spans="1:23" ht="33" customHeight="1">
      <c r="A12" s="69"/>
      <c r="B12" s="241">
        <v>4</v>
      </c>
      <c r="C12" s="242"/>
      <c r="D12" s="163"/>
      <c r="E12" s="164"/>
      <c r="F12" s="165"/>
      <c r="G12" s="162"/>
      <c r="H12" s="162"/>
      <c r="I12" s="162"/>
      <c r="J12" s="162"/>
      <c r="K12" s="166"/>
      <c r="L12" s="257">
        <f t="shared" ref="L12" si="2">IF(F13="?","?",IF(F13="grisé","grisé",IF(F13=0,0,IF(SUM(D13:K13)&gt;10,10,SUM(D13:K13)))))</f>
        <v>0</v>
      </c>
      <c r="M12" s="247"/>
      <c r="N12" s="248"/>
      <c r="O12" s="103"/>
      <c r="P12" s="69"/>
      <c r="Q12" s="281" t="s">
        <v>34</v>
      </c>
      <c r="R12" s="293"/>
      <c r="S12" s="296"/>
      <c r="T12" s="297"/>
      <c r="U12" s="297"/>
      <c r="V12" s="297"/>
      <c r="W12" s="79"/>
    </row>
    <row r="13" spans="1:23" ht="33" customHeight="1" thickBot="1">
      <c r="A13" s="69"/>
      <c r="B13" s="243"/>
      <c r="C13" s="244"/>
      <c r="D13" s="94"/>
      <c r="E13" s="95" t="str">
        <f>IF(E12="","",VLOOKUP(E12,'BASE DONNEES LANCERS'!$M$12:$N$21,2,FALSE))</f>
        <v/>
      </c>
      <c r="F13" s="96" t="str">
        <f>IF(F12="","",VLOOKUP(F12,'BASE DONNEES LANCERS'!$A$6:$K$49,'BASE DONNEES LANCERS'!$H$2,FALSE))</f>
        <v/>
      </c>
      <c r="G13" s="97" t="str">
        <f>IF(G12="","",VLOOKUP(G12,'BASE DONNEES LANCERS'!$M$24:$N$31,2,FALSE))</f>
        <v/>
      </c>
      <c r="H13" s="97" t="str">
        <f>IF(H12="","",VLOOKUP(H12,'BASE DONNEES LANCERS'!$M$24:$N$31,2,FALSE))</f>
        <v/>
      </c>
      <c r="I13" s="97" t="str">
        <f>IF(I12="","",VLOOKUP(I12,'BASE DONNEES LANCERS'!$M$24:$N$31,2,FALSE))</f>
        <v/>
      </c>
      <c r="J13" s="97" t="str">
        <f>IF(J12="","",VLOOKUP(J12,'BASE DONNEES LANCERS'!$M$24:$N$31,2,FALSE))</f>
        <v/>
      </c>
      <c r="K13" s="98" t="str">
        <f>IF(K12="","",VLOOKUP(K12,'BASE DONNEES LANCERS'!$M$6:$N$9,2,FALSE))</f>
        <v/>
      </c>
      <c r="L13" s="258"/>
      <c r="M13" s="249"/>
      <c r="N13" s="250"/>
      <c r="O13" s="104"/>
      <c r="P13" s="69"/>
      <c r="Q13" s="294"/>
      <c r="R13" s="295"/>
      <c r="S13" s="298"/>
      <c r="T13" s="299"/>
      <c r="U13" s="299"/>
      <c r="V13" s="299"/>
      <c r="W13" s="69"/>
    </row>
    <row r="14" spans="1:23" ht="33" customHeight="1">
      <c r="A14" s="69"/>
      <c r="B14" s="241">
        <v>5</v>
      </c>
      <c r="C14" s="242"/>
      <c r="D14" s="163"/>
      <c r="E14" s="164"/>
      <c r="F14" s="165"/>
      <c r="G14" s="162"/>
      <c r="H14" s="162"/>
      <c r="I14" s="162"/>
      <c r="J14" s="162"/>
      <c r="K14" s="166"/>
      <c r="L14" s="257">
        <f>IF(F15="?","?",IF(F15="grisé","grisé",IF(F15=0,0,IF(SUM(D15:K15)&gt;10,10,SUM(D15:K15)))))</f>
        <v>0</v>
      </c>
      <c r="M14" s="247"/>
      <c r="N14" s="248"/>
      <c r="O14" s="235"/>
      <c r="P14" s="69"/>
      <c r="Q14" s="290" t="s">
        <v>35</v>
      </c>
      <c r="R14" s="105" t="s">
        <v>37</v>
      </c>
      <c r="S14" s="106">
        <v>0</v>
      </c>
      <c r="T14" s="107">
        <v>0.3</v>
      </c>
      <c r="U14" s="107">
        <v>0.5</v>
      </c>
      <c r="V14" s="108">
        <v>0.7</v>
      </c>
      <c r="W14" s="69"/>
    </row>
    <row r="15" spans="1:23" ht="33" customHeight="1" thickBot="1">
      <c r="A15" s="69"/>
      <c r="B15" s="243"/>
      <c r="C15" s="244"/>
      <c r="D15" s="94"/>
      <c r="E15" s="95" t="str">
        <f>IF(E14="","",VLOOKUP(E14,'BASE DONNEES LANCERS'!$M$12:$N$21,2,FALSE))</f>
        <v/>
      </c>
      <c r="F15" s="96" t="str">
        <f>IF(F14="","",VLOOKUP(F14,'BASE DONNEES LANCERS'!$A$6:$K$49,'BASE DONNEES LANCERS'!$H$2,FALSE))</f>
        <v/>
      </c>
      <c r="G15" s="97" t="str">
        <f>IF(G14="","",VLOOKUP(G14,'BASE DONNEES LANCERS'!$M$24:$N$31,2,FALSE))</f>
        <v/>
      </c>
      <c r="H15" s="97" t="str">
        <f>IF(H14="","",VLOOKUP(H14,'BASE DONNEES LANCERS'!$M$24:$N$31,2,FALSE))</f>
        <v/>
      </c>
      <c r="I15" s="97" t="str">
        <f>IF(I14="","",VLOOKUP(I14,'BASE DONNEES LANCERS'!$M$24:$N$31,2,FALSE))</f>
        <v/>
      </c>
      <c r="J15" s="97" t="str">
        <f>IF(J14="","",VLOOKUP(J14,'BASE DONNEES LANCERS'!$M$24:$N$31,2,FALSE))</f>
        <v/>
      </c>
      <c r="K15" s="98" t="str">
        <f>IF(K14="","",VLOOKUP(K14,'BASE DONNEES LANCERS'!$M$6:$N$9,2,FALSE))</f>
        <v/>
      </c>
      <c r="L15" s="258"/>
      <c r="M15" s="249"/>
      <c r="N15" s="250"/>
      <c r="O15" s="236"/>
      <c r="P15" s="69"/>
      <c r="Q15" s="291"/>
      <c r="R15" s="109" t="s">
        <v>293</v>
      </c>
      <c r="S15" s="110">
        <v>0</v>
      </c>
      <c r="T15" s="111">
        <v>0.3</v>
      </c>
      <c r="U15" s="111">
        <v>0.5</v>
      </c>
      <c r="V15" s="112">
        <v>0.7</v>
      </c>
      <c r="W15" s="69"/>
    </row>
    <row r="16" spans="1:23" ht="33" customHeight="1" thickBot="1">
      <c r="A16" s="69"/>
      <c r="B16" s="220" t="s">
        <v>36</v>
      </c>
      <c r="C16" s="221"/>
      <c r="D16" s="221"/>
      <c r="E16" s="221"/>
      <c r="F16" s="221"/>
      <c r="G16" s="221"/>
      <c r="H16" s="221"/>
      <c r="I16" s="221"/>
      <c r="J16" s="325"/>
      <c r="K16" s="313"/>
      <c r="L16" s="314"/>
      <c r="M16" s="314"/>
      <c r="N16" s="314"/>
      <c r="O16" s="315"/>
      <c r="P16" s="69"/>
      <c r="Q16" s="291"/>
      <c r="R16" s="170" t="s">
        <v>304</v>
      </c>
      <c r="S16" s="110">
        <v>0</v>
      </c>
      <c r="T16" s="111">
        <v>0.3</v>
      </c>
      <c r="U16" s="111">
        <v>0.5</v>
      </c>
      <c r="V16" s="112">
        <v>1</v>
      </c>
      <c r="W16" s="69"/>
    </row>
    <row r="17" spans="1:23" ht="33" customHeight="1" thickBot="1">
      <c r="A17" s="69"/>
      <c r="B17" s="202" t="s">
        <v>38</v>
      </c>
      <c r="C17" s="203"/>
      <c r="D17" s="203"/>
      <c r="E17" s="203"/>
      <c r="F17" s="203"/>
      <c r="G17" s="204"/>
      <c r="H17" s="326" t="s">
        <v>39</v>
      </c>
      <c r="I17" s="203"/>
      <c r="J17" s="204"/>
      <c r="K17" s="272" t="s">
        <v>40</v>
      </c>
      <c r="L17" s="273"/>
      <c r="M17" s="272" t="s">
        <v>41</v>
      </c>
      <c r="N17" s="273"/>
      <c r="O17" s="311"/>
      <c r="P17" s="69"/>
      <c r="Q17" s="292"/>
      <c r="R17" s="113" t="s">
        <v>294</v>
      </c>
      <c r="S17" s="114">
        <v>0</v>
      </c>
      <c r="T17" s="115">
        <v>0.3</v>
      </c>
      <c r="U17" s="115">
        <v>0.5</v>
      </c>
      <c r="V17" s="116"/>
      <c r="W17" s="69"/>
    </row>
    <row r="18" spans="1:23" ht="33" customHeight="1" thickBot="1">
      <c r="A18" s="69"/>
      <c r="B18" s="305"/>
      <c r="C18" s="306"/>
      <c r="D18" s="306"/>
      <c r="E18" s="306"/>
      <c r="F18" s="306"/>
      <c r="G18" s="307"/>
      <c r="H18" s="327"/>
      <c r="I18" s="206"/>
      <c r="J18" s="207"/>
      <c r="K18" s="328">
        <v>0</v>
      </c>
      <c r="L18" s="329"/>
      <c r="M18" s="328">
        <v>0.2</v>
      </c>
      <c r="N18" s="329"/>
      <c r="O18" s="312"/>
      <c r="P18" s="69"/>
      <c r="Q18" s="281" t="s">
        <v>292</v>
      </c>
      <c r="R18" s="117" t="s">
        <v>42</v>
      </c>
      <c r="S18" s="118">
        <v>-1.5</v>
      </c>
      <c r="T18" s="119">
        <v>-1</v>
      </c>
      <c r="U18" s="119">
        <v>-0.5</v>
      </c>
      <c r="V18" s="120">
        <v>0</v>
      </c>
      <c r="W18" s="69"/>
    </row>
    <row r="19" spans="1:23" ht="33" customHeight="1" thickBot="1">
      <c r="A19" s="69"/>
      <c r="B19" s="305"/>
      <c r="C19" s="306"/>
      <c r="D19" s="306"/>
      <c r="E19" s="306"/>
      <c r="F19" s="306"/>
      <c r="G19" s="307"/>
      <c r="H19" s="326" t="s">
        <v>305</v>
      </c>
      <c r="I19" s="203"/>
      <c r="J19" s="204"/>
      <c r="K19" s="125" t="s">
        <v>44</v>
      </c>
      <c r="L19" s="125" t="s">
        <v>45</v>
      </c>
      <c r="M19" s="125" t="s">
        <v>46</v>
      </c>
      <c r="N19" s="125" t="s">
        <v>47</v>
      </c>
      <c r="O19" s="126" t="s">
        <v>48</v>
      </c>
      <c r="P19" s="69"/>
      <c r="Q19" s="294"/>
      <c r="R19" s="145" t="s">
        <v>43</v>
      </c>
      <c r="S19" s="121">
        <v>-1.5</v>
      </c>
      <c r="T19" s="122">
        <v>-1</v>
      </c>
      <c r="U19" s="123">
        <v>-0.5</v>
      </c>
      <c r="V19" s="124">
        <v>0</v>
      </c>
      <c r="W19" s="69"/>
    </row>
    <row r="20" spans="1:23" ht="33" customHeight="1" thickBot="1">
      <c r="A20" s="69"/>
      <c r="B20" s="205"/>
      <c r="C20" s="206"/>
      <c r="D20" s="206"/>
      <c r="E20" s="206"/>
      <c r="F20" s="206"/>
      <c r="G20" s="207"/>
      <c r="H20" s="327"/>
      <c r="I20" s="206"/>
      <c r="J20" s="207"/>
      <c r="K20" s="129">
        <v>0</v>
      </c>
      <c r="L20" s="129">
        <v>0.2</v>
      </c>
      <c r="M20" s="129">
        <v>0.4</v>
      </c>
      <c r="N20" s="129">
        <v>0.6</v>
      </c>
      <c r="O20" s="130">
        <v>0.8</v>
      </c>
      <c r="P20" s="69"/>
      <c r="Q20" s="300" t="s">
        <v>278</v>
      </c>
      <c r="R20" s="282"/>
      <c r="S20" s="127"/>
      <c r="T20" s="128"/>
      <c r="U20" s="128"/>
      <c r="V20" s="86"/>
      <c r="W20" s="69"/>
    </row>
    <row r="21" spans="1:23" ht="33" customHeight="1" thickBot="1">
      <c r="A21" s="69"/>
      <c r="B21" s="222" t="s">
        <v>276</v>
      </c>
      <c r="C21" s="223"/>
      <c r="D21" s="223"/>
      <c r="E21" s="223"/>
      <c r="F21" s="223"/>
      <c r="G21" s="223"/>
      <c r="H21" s="223"/>
      <c r="I21" s="223"/>
      <c r="J21" s="324"/>
      <c r="K21" s="308"/>
      <c r="L21" s="309"/>
      <c r="M21" s="309"/>
      <c r="N21" s="309"/>
      <c r="O21" s="310"/>
      <c r="P21" s="69"/>
      <c r="Q21" s="298"/>
      <c r="R21" s="301"/>
      <c r="S21" s="131"/>
      <c r="T21" s="133"/>
      <c r="U21" s="133"/>
      <c r="V21" s="132"/>
      <c r="W21" s="69"/>
    </row>
    <row r="22" spans="1:23" ht="30" customHeight="1" thickBot="1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134"/>
      <c r="W22" s="69"/>
    </row>
    <row r="23" spans="1:23" ht="33" customHeight="1" thickBot="1">
      <c r="A23" s="69"/>
      <c r="B23" s="251" t="s">
        <v>49</v>
      </c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3"/>
      <c r="O23" s="69"/>
      <c r="P23" s="134"/>
      <c r="Q23" s="134"/>
      <c r="R23" s="289"/>
      <c r="S23" s="289"/>
      <c r="T23" s="289"/>
      <c r="W23" s="69"/>
    </row>
    <row r="24" spans="1:23" ht="33" customHeight="1" thickBot="1">
      <c r="A24" s="69"/>
      <c r="B24" s="251" t="s">
        <v>61</v>
      </c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3"/>
      <c r="O24" s="69"/>
      <c r="P24" s="134"/>
      <c r="Q24" s="134"/>
      <c r="R24" s="174" t="s">
        <v>50</v>
      </c>
      <c r="S24" s="175"/>
      <c r="T24" s="176"/>
      <c r="W24" s="69"/>
    </row>
    <row r="25" spans="1:23" ht="33" customHeight="1" thickBot="1">
      <c r="A25" s="69"/>
      <c r="B25" s="135"/>
      <c r="C25" s="136"/>
      <c r="D25" s="168" t="s">
        <v>52</v>
      </c>
      <c r="E25" s="320" t="s">
        <v>62</v>
      </c>
      <c r="F25" s="321"/>
      <c r="G25" s="82" t="s">
        <v>59</v>
      </c>
      <c r="H25" s="82" t="s">
        <v>63</v>
      </c>
      <c r="I25" s="82" t="s">
        <v>64</v>
      </c>
      <c r="J25" s="167" t="s">
        <v>65</v>
      </c>
      <c r="K25" s="137" t="s">
        <v>14</v>
      </c>
      <c r="L25" s="211" t="s">
        <v>15</v>
      </c>
      <c r="M25" s="211"/>
      <c r="N25" s="138" t="s">
        <v>16</v>
      </c>
      <c r="O25" s="69"/>
      <c r="P25" s="134"/>
      <c r="Q25" s="134"/>
      <c r="R25" s="177" t="s">
        <v>278</v>
      </c>
      <c r="S25" s="181"/>
      <c r="T25" s="185"/>
      <c r="W25" s="69"/>
    </row>
    <row r="26" spans="1:23" ht="33" customHeight="1">
      <c r="A26" s="69"/>
      <c r="B26" s="188">
        <v>1</v>
      </c>
      <c r="C26" s="189"/>
      <c r="D26" s="139"/>
      <c r="E26" s="322"/>
      <c r="F26" s="323"/>
      <c r="G26" s="91"/>
      <c r="H26" s="90"/>
      <c r="I26" s="90"/>
      <c r="J26" s="91"/>
      <c r="K26" s="263">
        <f>IF(P27=0,IF(SUM(H27:J27)&gt;0.5,IF(SUM(D27:G27)+1&gt;10,10,SUM(D27:G27)+1),IF(SUM(D27:H27)&gt;10,10,SUM(D27:H27))),IF(SUM(D27:J27)&gt;10,10,SUM(D27:J27)))</f>
        <v>0</v>
      </c>
      <c r="L26" s="212"/>
      <c r="M26" s="213"/>
      <c r="N26" s="140"/>
      <c r="O26" s="69"/>
      <c r="P26" s="141" t="str">
        <f>IF(P27="","",IF(P27=0,IF(SUM(H27:J27)&gt;1,1,0),2))</f>
        <v/>
      </c>
      <c r="Q26" s="134"/>
      <c r="R26" s="178"/>
      <c r="S26" s="182"/>
      <c r="T26" s="186"/>
      <c r="W26" s="69"/>
    </row>
    <row r="27" spans="1:23" ht="33" customHeight="1" thickBot="1">
      <c r="A27" s="69"/>
      <c r="B27" s="192"/>
      <c r="C27" s="193"/>
      <c r="D27" s="142" t="str">
        <f>IF(D26="","",VLOOKUP(D26,'BASE DONNEES ROULERS'!$N$13:$O$15,2,FALSE))</f>
        <v/>
      </c>
      <c r="E27" s="303" t="str">
        <f>IF(E26="","",VLOOKUP(E26,'BASE DONNEES ROULERS'!$A$6:$K$82,'BASE DONNEES ROULERS'!$H$2,FALSE))</f>
        <v/>
      </c>
      <c r="F27" s="304"/>
      <c r="G27" s="143" t="str">
        <f>IF(G26="","",VLOOKUP(G26,'BASE DONNEES ROULERS'!$N$6:$O$9,2,FALSE))</f>
        <v/>
      </c>
      <c r="H27" s="144" t="str">
        <f>IF(H26="","",0.5)</f>
        <v/>
      </c>
      <c r="I27" s="144" t="str">
        <f>IF(I26="","",1)</f>
        <v/>
      </c>
      <c r="J27" s="144" t="str">
        <f>IF(J26="","",1)</f>
        <v/>
      </c>
      <c r="K27" s="264"/>
      <c r="L27" s="214"/>
      <c r="M27" s="215"/>
      <c r="N27" s="146"/>
      <c r="O27" s="69"/>
      <c r="P27" s="141" t="str">
        <f>IF(E26="","",VLOOKUP(E26,'BASE DONNEES ROULERS'!$A$6:$L$81,12,FALSE))</f>
        <v/>
      </c>
      <c r="Q27" s="134"/>
      <c r="R27" s="179" t="s">
        <v>276</v>
      </c>
      <c r="S27" s="183"/>
      <c r="T27" s="186"/>
      <c r="W27" s="69"/>
    </row>
    <row r="28" spans="1:23" ht="33" customHeight="1">
      <c r="A28" s="69"/>
      <c r="B28" s="188">
        <v>2</v>
      </c>
      <c r="C28" s="189"/>
      <c r="D28" s="139"/>
      <c r="E28" s="322"/>
      <c r="F28" s="323"/>
      <c r="G28" s="91"/>
      <c r="H28" s="90"/>
      <c r="I28" s="90"/>
      <c r="J28" s="91"/>
      <c r="K28" s="263">
        <f>IF(P29=0,IF(SUM(H29:J29)&gt;0.5,IF(SUM(D29:G29)+1&gt;10,10,SUM(D29:G29)+1),IF(SUM(D29:H29)&gt;10,10,SUM(D29:H29))),IF(SUM(D29:J29)&gt;10,10,SUM(D29:J29)))</f>
        <v>0</v>
      </c>
      <c r="L28" s="212"/>
      <c r="M28" s="213"/>
      <c r="N28" s="147" t="s">
        <v>66</v>
      </c>
      <c r="O28" s="69"/>
      <c r="P28" s="141" t="str">
        <f t="shared" ref="P28" si="3">IF(P29="","",IF(P29=0,IF(SUM(H29:J29)&gt;1,1,0),2))</f>
        <v/>
      </c>
      <c r="Q28" s="134"/>
      <c r="R28" s="178"/>
      <c r="S28" s="182"/>
      <c r="T28" s="186"/>
      <c r="U28" s="70"/>
      <c r="W28" s="69"/>
    </row>
    <row r="29" spans="1:23" ht="33" customHeight="1" thickBot="1">
      <c r="A29" s="69"/>
      <c r="B29" s="192"/>
      <c r="C29" s="193"/>
      <c r="D29" s="142" t="str">
        <f>IF(D28="","",VLOOKUP(D28,'BASE DONNEES ROULERS'!$N$13:$O$15,2,FALSE))</f>
        <v/>
      </c>
      <c r="E29" s="303" t="str">
        <f>IF(E28="","",VLOOKUP(E28,'BASE DONNEES ROULERS'!$A$6:$K$81,'BASE DONNEES ROULERS'!$H$2,FALSE))</f>
        <v/>
      </c>
      <c r="F29" s="304"/>
      <c r="G29" s="143" t="str">
        <f>IF(G28="","",VLOOKUP(G28,'BASE DONNEES ROULERS'!$N$6:$O$9,2,FALSE))</f>
        <v/>
      </c>
      <c r="H29" s="144" t="str">
        <f>IF(H28="","",0.5)</f>
        <v/>
      </c>
      <c r="I29" s="144" t="str">
        <f>IF(I28="","",1)</f>
        <v/>
      </c>
      <c r="J29" s="143" t="str">
        <f>IF(J28="","",1)</f>
        <v/>
      </c>
      <c r="K29" s="264"/>
      <c r="L29" s="214"/>
      <c r="M29" s="215"/>
      <c r="N29" s="146"/>
      <c r="O29" s="69"/>
      <c r="P29" s="141" t="str">
        <f>IF(E28="","",VLOOKUP(E28,'BASE DONNEES ROULERS'!$A$6:$L$81,12,FALSE))</f>
        <v/>
      </c>
      <c r="Q29" s="134"/>
      <c r="R29" s="179" t="s">
        <v>277</v>
      </c>
      <c r="S29" s="183"/>
      <c r="T29" s="186"/>
      <c r="U29" s="70"/>
      <c r="W29" s="69"/>
    </row>
    <row r="30" spans="1:23" ht="33" customHeight="1" thickBot="1">
      <c r="A30" s="69"/>
      <c r="B30" s="188">
        <v>3</v>
      </c>
      <c r="C30" s="189"/>
      <c r="D30" s="139"/>
      <c r="E30" s="322"/>
      <c r="F30" s="323"/>
      <c r="G30" s="91"/>
      <c r="H30" s="90"/>
      <c r="I30" s="90"/>
      <c r="J30" s="91"/>
      <c r="K30" s="263">
        <f>IF(P31=0,IF(SUM(H31:J31)&gt;0.5,IF(SUM(D31:G31)+1&gt;10,10,SUM(D31:G31)+1),IF(SUM(D31:H31)&gt;10,10,SUM(D31:H31))),IF(SUM(D31:J31)&gt;10,10,SUM(D31:J31)))</f>
        <v>0</v>
      </c>
      <c r="L30" s="212"/>
      <c r="M30" s="213"/>
      <c r="N30" s="140"/>
      <c r="O30" s="69"/>
      <c r="P30" s="141" t="str">
        <f t="shared" ref="P30" si="4">IF(P31="","",IF(P31=0,IF(SUM(H31:J31)&gt;1,1,0),2))</f>
        <v/>
      </c>
      <c r="Q30" s="69"/>
      <c r="R30" s="180"/>
      <c r="S30" s="184"/>
      <c r="T30" s="187"/>
      <c r="U30" s="69"/>
      <c r="W30" s="69"/>
    </row>
    <row r="31" spans="1:23" ht="33" customHeight="1" thickBot="1">
      <c r="A31" s="69"/>
      <c r="B31" s="192"/>
      <c r="C31" s="193"/>
      <c r="D31" s="142" t="str">
        <f>IF(D30="","",VLOOKUP(D30,'BASE DONNEES ROULERS'!$N$13:$O$15,2,FALSE))</f>
        <v/>
      </c>
      <c r="E31" s="303" t="str">
        <f>IF(E30="","",VLOOKUP(E30,'BASE DONNEES ROULERS'!$A$6:$K$81,'BASE DONNEES ROULERS'!$H$2,FALSE))</f>
        <v/>
      </c>
      <c r="F31" s="304"/>
      <c r="G31" s="143" t="str">
        <f>IF(G30="","",VLOOKUP(G30,'BASE DONNEES ROULERS'!$N$6:$O$9,2,FALSE))</f>
        <v/>
      </c>
      <c r="H31" s="144" t="str">
        <f>IF(H30="","",0.5)</f>
        <v/>
      </c>
      <c r="I31" s="144" t="str">
        <f>IF(I30="","",1)</f>
        <v/>
      </c>
      <c r="J31" s="143" t="str">
        <f>IF(J30="","",1)</f>
        <v/>
      </c>
      <c r="K31" s="264"/>
      <c r="L31" s="214"/>
      <c r="M31" s="215"/>
      <c r="N31" s="146"/>
      <c r="O31" s="69"/>
      <c r="P31" s="141" t="str">
        <f>IF(E30="","",VLOOKUP(E30,'BASE DONNEES ROULERS'!$A$6:$L$81,12,FALSE))</f>
        <v/>
      </c>
      <c r="Q31" s="69"/>
      <c r="U31" s="69"/>
      <c r="V31" s="69"/>
      <c r="W31" s="69"/>
    </row>
    <row r="32" spans="1:23" ht="33" customHeight="1">
      <c r="A32" s="69"/>
      <c r="B32" s="188">
        <v>4</v>
      </c>
      <c r="C32" s="189"/>
      <c r="D32" s="139"/>
      <c r="E32" s="322"/>
      <c r="F32" s="323"/>
      <c r="G32" s="91"/>
      <c r="H32" s="90"/>
      <c r="I32" s="90"/>
      <c r="J32" s="91"/>
      <c r="K32" s="263">
        <f>IF(P33=0,IF(SUM(H33:J33)&gt;0.5,IF(SUM(D33:G33)+1&gt;10,10,SUM(D33:G33)+1),IF(SUM(D33:H33)&gt;10,10,SUM(D33:H33))),IF(SUM(D33:J33)&gt;10,10,SUM(D33:J33)))</f>
        <v>0</v>
      </c>
      <c r="L32" s="212"/>
      <c r="M32" s="213"/>
      <c r="N32" s="140"/>
      <c r="O32" s="69"/>
      <c r="P32" s="141" t="str">
        <f>IF(P33="","",IF(P33=0,IF(SUM(H33:J33)&gt;1,1,0),2))</f>
        <v/>
      </c>
      <c r="Q32" s="69"/>
      <c r="U32" s="69"/>
      <c r="V32" s="69"/>
      <c r="W32" s="69"/>
    </row>
    <row r="33" spans="1:23" ht="33" customHeight="1" thickBot="1">
      <c r="A33" s="69"/>
      <c r="B33" s="192"/>
      <c r="C33" s="193"/>
      <c r="D33" s="142" t="str">
        <f>IF(D32="","",VLOOKUP(D32,'BASE DONNEES ROULERS'!$N$13:$O$15,2,FALSE))</f>
        <v/>
      </c>
      <c r="E33" s="303" t="str">
        <f>IF(E32="","",VLOOKUP(E32,'BASE DONNEES ROULERS'!$A$6:$K$81,'BASE DONNEES ROULERS'!$H$2,FALSE))</f>
        <v/>
      </c>
      <c r="F33" s="304"/>
      <c r="G33" s="143" t="str">
        <f>IF(G32="","",VLOOKUP(G32,'BASE DONNEES ROULERS'!$N$6:$O$9,2,FALSE))</f>
        <v/>
      </c>
      <c r="H33" s="144" t="str">
        <f>IF(H32="","",0.5)</f>
        <v/>
      </c>
      <c r="I33" s="144" t="str">
        <f>IF(I32="","",1)</f>
        <v/>
      </c>
      <c r="J33" s="143" t="str">
        <f>IF(J32="","",1)</f>
        <v/>
      </c>
      <c r="K33" s="264"/>
      <c r="L33" s="214"/>
      <c r="M33" s="215"/>
      <c r="N33" s="146"/>
      <c r="O33" s="69"/>
      <c r="P33" s="141" t="str">
        <f>IF(E32="","",VLOOKUP(E32,'BASE DONNEES ROULERS'!$A$6:$L$81,12,FALSE))</f>
        <v/>
      </c>
      <c r="Q33" s="69"/>
      <c r="U33" s="148"/>
      <c r="V33" s="69"/>
      <c r="W33" s="69"/>
    </row>
    <row r="34" spans="1:23" ht="33" customHeight="1">
      <c r="A34" s="69"/>
      <c r="B34" s="188">
        <v>5</v>
      </c>
      <c r="C34" s="189"/>
      <c r="D34" s="139"/>
      <c r="E34" s="322"/>
      <c r="F34" s="323"/>
      <c r="G34" s="91"/>
      <c r="H34" s="90"/>
      <c r="I34" s="90"/>
      <c r="J34" s="91"/>
      <c r="K34" s="263">
        <f>IF(P35=0,IF(SUM(H35:J35)&gt;0.5,IF(SUM(D35:G35)+1&gt;10,10,SUM(D35:G35)+1),IF(SUM(D35:H35)&gt;10,10,SUM(D35:H35))),IF(SUM(D35:J35)&gt;10,10,SUM(D35:J35)))</f>
        <v>0</v>
      </c>
      <c r="L34" s="212"/>
      <c r="M34" s="213"/>
      <c r="N34" s="140"/>
      <c r="O34" s="69"/>
      <c r="P34" s="141" t="str">
        <f t="shared" ref="P34" si="5">IF(P35="","",IF(P35=0,IF(SUM(H35:J35)&gt;1,1,0),2))</f>
        <v/>
      </c>
      <c r="Q34" s="69"/>
      <c r="U34" s="148"/>
      <c r="W34" s="69"/>
    </row>
    <row r="35" spans="1:23" ht="33" customHeight="1" thickBot="1">
      <c r="A35" s="69"/>
      <c r="B35" s="190"/>
      <c r="C35" s="191"/>
      <c r="D35" s="142" t="str">
        <f>IF(D34="","",VLOOKUP(D34,'BASE DONNEES ROULERS'!$N$13:$O$15,2,FALSE))</f>
        <v/>
      </c>
      <c r="E35" s="303" t="str">
        <f>IF(E34="","",VLOOKUP(E34,'BASE DONNEES ROULERS'!$A$6:$K$81,'BASE DONNEES ROULERS'!$H$2,FALSE))</f>
        <v/>
      </c>
      <c r="F35" s="304"/>
      <c r="G35" s="143" t="str">
        <f>IF(G34="","",VLOOKUP(G34,'BASE DONNEES ROULERS'!$N$6:$O$9,2,FALSE))</f>
        <v/>
      </c>
      <c r="H35" s="144" t="str">
        <f>IF(H34="","",0.5)</f>
        <v/>
      </c>
      <c r="I35" s="144" t="str">
        <f>IF(I34="","",1)</f>
        <v/>
      </c>
      <c r="J35" s="143" t="str">
        <f>IF(J34="","",1)</f>
        <v/>
      </c>
      <c r="K35" s="264"/>
      <c r="L35" s="214"/>
      <c r="M35" s="215"/>
      <c r="N35" s="149"/>
      <c r="O35" s="69"/>
      <c r="P35" s="141" t="str">
        <f>IF(E34="","",VLOOKUP(E34,'BASE DONNEES ROULERS'!$A$6:$L$81,12,FALSE))</f>
        <v/>
      </c>
      <c r="Q35" s="69"/>
      <c r="R35" s="148"/>
      <c r="S35" s="148"/>
      <c r="T35" s="148"/>
      <c r="U35" s="148"/>
      <c r="W35" s="69"/>
    </row>
    <row r="36" spans="1:23" ht="33" customHeight="1" thickBot="1">
      <c r="A36" s="69"/>
      <c r="B36" s="150"/>
      <c r="C36" s="151"/>
      <c r="D36" s="251" t="s">
        <v>51</v>
      </c>
      <c r="E36" s="252"/>
      <c r="F36" s="252"/>
      <c r="G36" s="252"/>
      <c r="H36" s="252"/>
      <c r="I36" s="252"/>
      <c r="J36" s="252"/>
      <c r="K36" s="252"/>
      <c r="L36" s="252"/>
      <c r="M36" s="252"/>
      <c r="N36" s="253"/>
      <c r="O36" s="69"/>
      <c r="P36" s="69"/>
      <c r="Q36" s="69"/>
      <c r="R36" s="148"/>
      <c r="S36" s="148"/>
      <c r="T36" s="148"/>
      <c r="U36" s="148"/>
      <c r="V36" s="134"/>
    </row>
    <row r="37" spans="1:23" ht="33" customHeight="1" thickBot="1">
      <c r="A37" s="69"/>
      <c r="B37" s="152"/>
      <c r="C37" s="153"/>
      <c r="D37" s="169" t="s">
        <v>52</v>
      </c>
      <c r="E37" s="154" t="s">
        <v>53</v>
      </c>
      <c r="F37" s="154" t="s">
        <v>54</v>
      </c>
      <c r="G37" s="154" t="s">
        <v>55</v>
      </c>
      <c r="H37" s="154" t="s">
        <v>56</v>
      </c>
      <c r="I37" s="154" t="s">
        <v>57</v>
      </c>
      <c r="J37" s="154" t="s">
        <v>58</v>
      </c>
      <c r="K37" s="155" t="s">
        <v>59</v>
      </c>
      <c r="L37" s="155" t="s">
        <v>269</v>
      </c>
      <c r="M37" s="156" t="s">
        <v>60</v>
      </c>
      <c r="N37" s="157" t="s">
        <v>16</v>
      </c>
      <c r="O37" s="69"/>
      <c r="P37" s="69"/>
      <c r="Q37" s="69"/>
      <c r="R37" s="148"/>
      <c r="S37" s="148"/>
      <c r="T37" s="148"/>
      <c r="U37" s="148"/>
      <c r="V37" s="134"/>
    </row>
    <row r="38" spans="1:23" ht="33" customHeight="1">
      <c r="A38" s="69"/>
      <c r="B38" s="188">
        <v>1</v>
      </c>
      <c r="C38" s="259"/>
      <c r="D38" s="194"/>
      <c r="E38" s="196"/>
      <c r="F38" s="196"/>
      <c r="G38" s="196"/>
      <c r="H38" s="196"/>
      <c r="I38" s="196"/>
      <c r="J38" s="196"/>
      <c r="K38" s="198" t="s">
        <v>150</v>
      </c>
      <c r="L38" s="216"/>
      <c r="M38" s="254"/>
      <c r="N38" s="268"/>
      <c r="O38" s="69"/>
      <c r="P38" s="69"/>
      <c r="Q38" s="69"/>
      <c r="R38" s="148"/>
      <c r="S38" s="148"/>
      <c r="T38" s="148"/>
      <c r="U38" s="148"/>
      <c r="V38" s="134"/>
      <c r="W38" s="134"/>
    </row>
    <row r="39" spans="1:23" ht="33" customHeight="1">
      <c r="A39" s="69"/>
      <c r="B39" s="190"/>
      <c r="C39" s="260"/>
      <c r="D39" s="195"/>
      <c r="E39" s="197"/>
      <c r="F39" s="197"/>
      <c r="G39" s="197"/>
      <c r="H39" s="197"/>
      <c r="I39" s="197"/>
      <c r="J39" s="197"/>
      <c r="K39" s="199"/>
      <c r="L39" s="217"/>
      <c r="M39" s="255"/>
      <c r="N39" s="269"/>
      <c r="O39" s="69"/>
      <c r="P39" s="69"/>
      <c r="Q39" s="69"/>
      <c r="R39" s="148"/>
      <c r="S39" s="148"/>
      <c r="T39" s="148"/>
      <c r="U39" s="148"/>
      <c r="V39" s="134"/>
      <c r="W39" s="134"/>
    </row>
    <row r="40" spans="1:23" ht="33" customHeight="1" thickBot="1">
      <c r="A40" s="69"/>
      <c r="B40" s="192"/>
      <c r="C40" s="261"/>
      <c r="D40" s="158" t="str">
        <f>IF(D38="","",VLOOKUP(D38,'BASE DONNEES ROULERS'!$N$13:$O$15,2,FALSE))</f>
        <v/>
      </c>
      <c r="E40" s="159" t="str">
        <f>IF(E38="","",VLOOKUP(E38,'BASE DONNEES ROULERS'!$A$6:$K$81,'BASE DONNEES ROULERS'!$H$2,FALSE))</f>
        <v/>
      </c>
      <c r="F40" s="159" t="str">
        <f>IF(F38="","",VLOOKUP(F38,'BASE DONNEES ROULERS'!$A$6:$K$81,'BASE DONNEES ROULERS'!$H$2,FALSE))</f>
        <v/>
      </c>
      <c r="G40" s="159" t="str">
        <f>IF(G38="","",VLOOKUP(G38,'BASE DONNEES ROULERS'!$A$6:$K$81,'BASE DONNEES ROULERS'!$H$2,FALSE))</f>
        <v/>
      </c>
      <c r="H40" s="159" t="str">
        <f>IF(H38="","",VLOOKUP(H38,'BASE DONNEES ROULERS'!$A$6:$K$81,'BASE DONNEES ROULERS'!$H$2,FALSE))</f>
        <v/>
      </c>
      <c r="I40" s="159" t="str">
        <f>IF(I38="","",VLOOKUP(I38,'BASE DONNEES ROULERS'!$A$6:$K$81,'BASE DONNEES ROULERS'!$H$2,FALSE))</f>
        <v/>
      </c>
      <c r="J40" s="159" t="str">
        <f>IF(J38="","",VLOOKUP(J38,'BASE DONNEES ROULERS'!$A$6:$K$81,'BASE DONNEES ROULERS'!$H$2,FALSE))</f>
        <v/>
      </c>
      <c r="K40" s="160">
        <f>IF(K38="","",VLOOKUP(K38,'BASE DONNEES ROULERS'!$N$6:$O$9,2,FALSE))</f>
        <v>1</v>
      </c>
      <c r="L40" s="219"/>
      <c r="M40" s="256"/>
      <c r="N40" s="270"/>
      <c r="O40" s="69"/>
      <c r="P40" s="69"/>
      <c r="Q40" s="69"/>
      <c r="R40" s="148"/>
      <c r="S40" s="148"/>
      <c r="T40" s="148"/>
      <c r="U40" s="148"/>
      <c r="V40" s="134"/>
      <c r="W40" s="134"/>
    </row>
    <row r="41" spans="1:23" ht="33" customHeight="1">
      <c r="A41" s="69"/>
      <c r="B41" s="188">
        <v>2</v>
      </c>
      <c r="C41" s="189"/>
      <c r="D41" s="194"/>
      <c r="E41" s="196"/>
      <c r="F41" s="196"/>
      <c r="G41" s="196"/>
      <c r="H41" s="196"/>
      <c r="I41" s="196"/>
      <c r="J41" s="196"/>
      <c r="K41" s="198"/>
      <c r="L41" s="216"/>
      <c r="M41" s="254"/>
      <c r="N41" s="268"/>
      <c r="O41" s="69"/>
      <c r="P41" s="69"/>
      <c r="Q41" s="69"/>
      <c r="R41" s="148"/>
      <c r="S41" s="148"/>
      <c r="T41" s="148"/>
      <c r="U41" s="148"/>
      <c r="V41" s="134"/>
      <c r="W41" s="134"/>
    </row>
    <row r="42" spans="1:23" ht="33" customHeight="1">
      <c r="A42" s="69"/>
      <c r="B42" s="190"/>
      <c r="C42" s="191"/>
      <c r="D42" s="195"/>
      <c r="E42" s="197"/>
      <c r="F42" s="197"/>
      <c r="G42" s="197"/>
      <c r="H42" s="197"/>
      <c r="I42" s="197"/>
      <c r="J42" s="197"/>
      <c r="K42" s="199"/>
      <c r="L42" s="217"/>
      <c r="M42" s="255"/>
      <c r="N42" s="269"/>
      <c r="O42" s="69"/>
      <c r="P42" s="69"/>
      <c r="Q42" s="69"/>
      <c r="R42" s="148"/>
      <c r="S42" s="148"/>
      <c r="T42" s="148"/>
      <c r="U42" s="148"/>
      <c r="V42" s="134"/>
      <c r="W42" s="134"/>
    </row>
    <row r="43" spans="1:23" ht="33" customHeight="1" thickBot="1">
      <c r="A43" s="69"/>
      <c r="B43" s="192"/>
      <c r="C43" s="193"/>
      <c r="D43" s="158" t="str">
        <f>IF(D41="","",VLOOKUP(D41,'BASE DONNEES ROULERS'!$N$13:$O$15,2,FALSE))</f>
        <v/>
      </c>
      <c r="E43" s="159" t="str">
        <f>IF(E41="","",VLOOKUP(E41,'BASE DONNEES ROULERS'!$A$6:$K$81,'BASE DONNEES ROULERS'!$H$2,FALSE))</f>
        <v/>
      </c>
      <c r="F43" s="159" t="str">
        <f>IF(F41="","",VLOOKUP(F41,'BASE DONNEES ROULERS'!$A$6:$K$81,'BASE DONNEES ROULERS'!$H$2,FALSE))</f>
        <v/>
      </c>
      <c r="G43" s="159" t="str">
        <f>IF(G41="","",VLOOKUP(G41,'BASE DONNEES ROULERS'!$A$6:$K$81,'BASE DONNEES ROULERS'!$H$2,FALSE))</f>
        <v/>
      </c>
      <c r="H43" s="159" t="str">
        <f>IF(H41="","",VLOOKUP(H41,'BASE DONNEES ROULERS'!$A$6:$K$81,'BASE DONNEES ROULERS'!$H$2,FALSE))</f>
        <v/>
      </c>
      <c r="I43" s="159" t="str">
        <f>IF(I41="","",VLOOKUP(I41,'BASE DONNEES ROULERS'!$A$6:$K$81,'BASE DONNEES ROULERS'!$H$2,FALSE))</f>
        <v/>
      </c>
      <c r="J43" s="159" t="str">
        <f>IF(J41="","",VLOOKUP(J41,'BASE DONNEES ROULERS'!$A$6:$K$81,'BASE DONNEES ROULERS'!$H$2,FALSE))</f>
        <v/>
      </c>
      <c r="K43" s="160" t="str">
        <f>IF(K41="","",VLOOKUP(K41,'BASE DONNEES ROULERS'!$N$6:$O$9,2,FALSE))</f>
        <v/>
      </c>
      <c r="L43" s="218"/>
      <c r="M43" s="265"/>
      <c r="N43" s="271"/>
      <c r="O43" s="69"/>
      <c r="P43" s="69"/>
      <c r="Q43" s="69"/>
      <c r="R43" s="69"/>
      <c r="S43" s="69"/>
      <c r="T43" s="69"/>
      <c r="U43" s="69"/>
      <c r="V43" s="134"/>
      <c r="W43" s="134"/>
    </row>
    <row r="44" spans="1:23" ht="33" customHeight="1">
      <c r="A44" s="69"/>
      <c r="B44" s="188">
        <v>3</v>
      </c>
      <c r="C44" s="189"/>
      <c r="D44" s="194"/>
      <c r="E44" s="196"/>
      <c r="F44" s="196"/>
      <c r="G44" s="196"/>
      <c r="H44" s="196"/>
      <c r="I44" s="196"/>
      <c r="J44" s="196"/>
      <c r="K44" s="198"/>
      <c r="L44" s="302"/>
      <c r="M44" s="266"/>
      <c r="N44" s="267"/>
      <c r="O44" s="69"/>
      <c r="P44" s="69"/>
      <c r="Q44" s="69"/>
      <c r="R44" s="69"/>
      <c r="S44" s="69"/>
      <c r="T44" s="69"/>
      <c r="U44" s="69"/>
      <c r="V44" s="134"/>
      <c r="W44" s="134"/>
    </row>
    <row r="45" spans="1:23" ht="33" customHeight="1">
      <c r="A45" s="69"/>
      <c r="B45" s="190"/>
      <c r="C45" s="191"/>
      <c r="D45" s="195"/>
      <c r="E45" s="197"/>
      <c r="F45" s="197"/>
      <c r="G45" s="197"/>
      <c r="H45" s="197"/>
      <c r="I45" s="197"/>
      <c r="J45" s="197"/>
      <c r="K45" s="199"/>
      <c r="L45" s="302"/>
      <c r="M45" s="266"/>
      <c r="N45" s="267"/>
      <c r="O45" s="69"/>
      <c r="P45" s="69"/>
      <c r="Q45" s="69"/>
      <c r="R45" s="69"/>
      <c r="S45" s="69"/>
      <c r="T45" s="69"/>
      <c r="U45" s="69"/>
      <c r="V45" s="134"/>
      <c r="W45" s="134"/>
    </row>
    <row r="46" spans="1:23" ht="33" customHeight="1" thickBot="1">
      <c r="A46" s="69"/>
      <c r="B46" s="192"/>
      <c r="C46" s="193"/>
      <c r="D46" s="158" t="str">
        <f>IF(D44="","",VLOOKUP(D44,'BASE DONNEES ROULERS'!$N$13:$O$15,2,FALSE))</f>
        <v/>
      </c>
      <c r="E46" s="159" t="str">
        <f>IF(E44="","",VLOOKUP(E44,'BASE DONNEES ROULERS'!$A$6:$K$81,'BASE DONNEES ROULERS'!$H$2,FALSE))</f>
        <v/>
      </c>
      <c r="F46" s="159" t="str">
        <f>IF(F44="","",VLOOKUP(F44,'BASE DONNEES ROULERS'!$A$6:$K$81,'BASE DONNEES ROULERS'!$H$2,FALSE))</f>
        <v/>
      </c>
      <c r="G46" s="159" t="str">
        <f>IF(G44="","",VLOOKUP(G44,'BASE DONNEES ROULERS'!$A$6:$K$81,'BASE DONNEES ROULERS'!$H$2,FALSE))</f>
        <v/>
      </c>
      <c r="H46" s="159" t="str">
        <f>IF(H44="","",VLOOKUP(H44,'BASE DONNEES ROULERS'!$A$6:$K$81,'BASE DONNEES ROULERS'!$H$2,FALSE))</f>
        <v/>
      </c>
      <c r="I46" s="159" t="str">
        <f>IF(I44="","",VLOOKUP(I44,'BASE DONNEES ROULERS'!$A$6:$K$81,'BASE DONNEES ROULERS'!$H$2,FALSE))</f>
        <v/>
      </c>
      <c r="J46" s="159" t="str">
        <f>IF(J44="","",VLOOKUP(J44,'BASE DONNEES ROULERS'!$A$6:$K$81,'BASE DONNEES ROULERS'!$H$2,FALSE))</f>
        <v/>
      </c>
      <c r="K46" s="160" t="str">
        <f>IF(K44="","",VLOOKUP(K44,'BASE DONNEES ROULERS'!$N$6:$O$9,2,FALSE))</f>
        <v/>
      </c>
      <c r="L46" s="302"/>
      <c r="M46" s="266"/>
      <c r="N46" s="267"/>
      <c r="O46" s="69"/>
      <c r="P46" s="69"/>
      <c r="Q46" s="69"/>
      <c r="R46" s="69"/>
      <c r="S46" s="69"/>
      <c r="T46" s="69"/>
      <c r="U46" s="69"/>
      <c r="V46" s="134"/>
      <c r="W46" s="134"/>
    </row>
    <row r="47" spans="1:23" ht="33" customHeight="1">
      <c r="A47" s="69"/>
      <c r="B47" s="188">
        <v>4</v>
      </c>
      <c r="C47" s="189"/>
      <c r="D47" s="194"/>
      <c r="E47" s="196"/>
      <c r="F47" s="196"/>
      <c r="G47" s="196"/>
      <c r="H47" s="196"/>
      <c r="I47" s="196"/>
      <c r="J47" s="196"/>
      <c r="K47" s="198"/>
      <c r="L47" s="216"/>
      <c r="M47" s="254"/>
      <c r="N47" s="268"/>
      <c r="O47" s="69"/>
      <c r="P47" s="69"/>
      <c r="Q47" s="69"/>
      <c r="R47" s="69"/>
      <c r="S47" s="69"/>
      <c r="T47" s="69"/>
      <c r="U47" s="69"/>
      <c r="V47" s="134"/>
      <c r="W47" s="134"/>
    </row>
    <row r="48" spans="1:23" ht="33" customHeight="1">
      <c r="A48" s="69"/>
      <c r="B48" s="190"/>
      <c r="C48" s="191"/>
      <c r="D48" s="195"/>
      <c r="E48" s="197"/>
      <c r="F48" s="197"/>
      <c r="G48" s="197"/>
      <c r="H48" s="197"/>
      <c r="I48" s="197"/>
      <c r="J48" s="197"/>
      <c r="K48" s="199"/>
      <c r="L48" s="217"/>
      <c r="M48" s="255"/>
      <c r="N48" s="269"/>
      <c r="O48" s="69"/>
      <c r="P48" s="69"/>
      <c r="Q48" s="69"/>
      <c r="R48" s="69"/>
      <c r="S48" s="69"/>
      <c r="T48" s="69"/>
      <c r="U48" s="69"/>
      <c r="V48" s="69"/>
      <c r="W48" s="134"/>
    </row>
    <row r="49" spans="1:23" ht="33" customHeight="1" thickBot="1">
      <c r="A49" s="69"/>
      <c r="B49" s="192"/>
      <c r="C49" s="193"/>
      <c r="D49" s="158" t="str">
        <f>IF(D47="","",VLOOKUP(D47,'BASE DONNEES ROULERS'!$N$13:$O$15,2,FALSE))</f>
        <v/>
      </c>
      <c r="E49" s="159" t="str">
        <f>IF(E47="","",VLOOKUP(E47,'BASE DONNEES ROULERS'!$A$6:$K$81,'BASE DONNEES ROULERS'!$H$2,FALSE))</f>
        <v/>
      </c>
      <c r="F49" s="159" t="str">
        <f>IF(F47="","",VLOOKUP(F47,'BASE DONNEES ROULERS'!$A$6:$K$81,'BASE DONNEES ROULERS'!$H$2,FALSE))</f>
        <v/>
      </c>
      <c r="G49" s="159" t="str">
        <f>IF(G47="","",VLOOKUP(G47,'BASE DONNEES ROULERS'!$A$6:$K$81,'BASE DONNEES ROULERS'!$H$2,FALSE))</f>
        <v/>
      </c>
      <c r="H49" s="159" t="str">
        <f>IF(H47="","",VLOOKUP(H47,'BASE DONNEES ROULERS'!$A$6:$K$81,'BASE DONNEES ROULERS'!$H$2,FALSE))</f>
        <v/>
      </c>
      <c r="I49" s="159" t="str">
        <f>IF(I47="","",VLOOKUP(I47,'BASE DONNEES ROULERS'!$A$6:$K$81,'BASE DONNEES ROULERS'!$H$2,FALSE))</f>
        <v/>
      </c>
      <c r="J49" s="159" t="str">
        <f>IF(J47="","",VLOOKUP(J47,'BASE DONNEES ROULERS'!$A$6:$K$81,'BASE DONNEES ROULERS'!$H$2,FALSE))</f>
        <v/>
      </c>
      <c r="K49" s="160" t="str">
        <f>IF(K47="","",VLOOKUP(K47,'BASE DONNEES ROULERS'!$N$6:$O$9,2,FALSE))</f>
        <v/>
      </c>
      <c r="L49" s="218"/>
      <c r="M49" s="265"/>
      <c r="N49" s="271"/>
      <c r="O49" s="69"/>
      <c r="P49" s="69"/>
      <c r="T49" s="69"/>
      <c r="U49" s="69"/>
      <c r="V49" s="69"/>
      <c r="W49" s="134"/>
    </row>
    <row r="50" spans="1:23" ht="33" customHeight="1" thickBot="1">
      <c r="A50" s="69"/>
      <c r="B50" s="220" t="s">
        <v>67</v>
      </c>
      <c r="C50" s="221"/>
      <c r="D50" s="221"/>
      <c r="E50" s="221"/>
      <c r="F50" s="221"/>
      <c r="G50" s="221"/>
      <c r="H50" s="221"/>
      <c r="I50" s="221"/>
      <c r="J50" s="221"/>
      <c r="K50" s="208"/>
      <c r="L50" s="209"/>
      <c r="M50" s="209"/>
      <c r="N50" s="210"/>
      <c r="O50" s="69"/>
      <c r="P50" s="69"/>
      <c r="T50" s="69"/>
      <c r="U50" s="69"/>
      <c r="V50" s="69"/>
      <c r="W50" s="69"/>
    </row>
    <row r="51" spans="1:23" ht="33" customHeight="1" thickBot="1">
      <c r="A51" s="69"/>
      <c r="B51" s="202" t="s">
        <v>68</v>
      </c>
      <c r="C51" s="203"/>
      <c r="D51" s="203"/>
      <c r="E51" s="203"/>
      <c r="F51" s="203"/>
      <c r="G51" s="203"/>
      <c r="H51" s="204"/>
      <c r="I51" s="200" t="s">
        <v>69</v>
      </c>
      <c r="J51" s="201"/>
      <c r="K51" s="274" t="s">
        <v>70</v>
      </c>
      <c r="L51" s="275"/>
      <c r="M51" s="274" t="s">
        <v>71</v>
      </c>
      <c r="N51" s="276"/>
      <c r="Q51" s="69"/>
      <c r="R51" s="69"/>
      <c r="S51" s="69"/>
      <c r="T51" s="69"/>
      <c r="U51" s="69"/>
      <c r="V51" s="69"/>
      <c r="W51" s="69"/>
    </row>
    <row r="52" spans="1:23" ht="33" customHeight="1" thickBot="1">
      <c r="A52" s="69"/>
      <c r="B52" s="205"/>
      <c r="C52" s="206"/>
      <c r="D52" s="206"/>
      <c r="E52" s="206"/>
      <c r="F52" s="206"/>
      <c r="G52" s="206"/>
      <c r="H52" s="207"/>
      <c r="I52" s="200" t="s">
        <v>72</v>
      </c>
      <c r="J52" s="201"/>
      <c r="K52" s="224" t="s">
        <v>73</v>
      </c>
      <c r="L52" s="262"/>
      <c r="M52" s="224" t="s">
        <v>74</v>
      </c>
      <c r="N52" s="225"/>
      <c r="Q52" s="69"/>
      <c r="R52" s="69"/>
      <c r="S52" s="69"/>
      <c r="T52" s="69"/>
      <c r="U52" s="69"/>
      <c r="V52" s="69"/>
      <c r="W52" s="69"/>
    </row>
    <row r="53" spans="1:23" ht="33" customHeight="1" thickBot="1">
      <c r="A53" s="69"/>
      <c r="B53" s="222" t="s">
        <v>277</v>
      </c>
      <c r="C53" s="223"/>
      <c r="D53" s="223"/>
      <c r="E53" s="223"/>
      <c r="F53" s="223"/>
      <c r="G53" s="223"/>
      <c r="H53" s="223"/>
      <c r="I53" s="223"/>
      <c r="J53" s="223"/>
      <c r="K53" s="208"/>
      <c r="L53" s="209"/>
      <c r="M53" s="209"/>
      <c r="N53" s="210"/>
      <c r="O53" s="69"/>
      <c r="P53" s="69"/>
      <c r="Q53" s="69"/>
      <c r="R53" s="69"/>
      <c r="S53" s="69"/>
      <c r="T53" s="69"/>
      <c r="U53" s="69"/>
      <c r="V53" s="69"/>
      <c r="W53" s="69"/>
    </row>
    <row r="54" spans="1:23" ht="25.15" customHeight="1">
      <c r="A54" s="69"/>
      <c r="B54" s="75"/>
      <c r="C54" s="161"/>
      <c r="D54" s="71"/>
      <c r="E54" s="71"/>
      <c r="F54" s="71"/>
      <c r="G54" s="71"/>
      <c r="H54" s="71"/>
      <c r="I54" s="71"/>
      <c r="J54" s="69"/>
      <c r="K54" s="69"/>
      <c r="L54" s="69"/>
      <c r="M54" s="69"/>
      <c r="N54" s="75"/>
      <c r="O54" s="69"/>
      <c r="P54" s="69"/>
      <c r="Q54" s="69"/>
      <c r="R54" s="69"/>
      <c r="S54" s="69"/>
      <c r="T54" s="69"/>
      <c r="U54" s="69"/>
      <c r="V54" s="69"/>
      <c r="W54" s="69"/>
    </row>
    <row r="55" spans="1:23" ht="19.899999999999999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</row>
    <row r="56" spans="1:23" ht="19.899999999999999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</row>
    <row r="57" spans="1:23" ht="19.899999999999999" customHeight="1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</row>
    <row r="58" spans="1:23" ht="19.899999999999999" customHeight="1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</row>
    <row r="59" spans="1:23" ht="19.899999999999999" customHeigh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</row>
    <row r="60" spans="1:23" ht="19.899999999999999" customHeight="1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</row>
    <row r="61" spans="1:23" ht="19.899999999999999" customHeight="1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</row>
    <row r="62" spans="1:23" ht="19.89999999999999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</row>
    <row r="63" spans="1:23" ht="19.899999999999999" customHeight="1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</row>
    <row r="64" spans="1:23" ht="19.899999999999999" customHeight="1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W64" s="69"/>
    </row>
    <row r="65" spans="1:23" ht="19.899999999999999" customHeight="1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W65" s="69"/>
    </row>
  </sheetData>
  <sheetProtection algorithmName="SHA-512" hashValue="7CA8sspf4PtumghjFwlizs43WVmxKnT0XdgbNz1wthCwCqSWSYIGJjPIaHcDeP0hthdx1nLYnvQjhUGM+dBjqA==" saltValue="+1BfhItS6SX44DUjUqgTSQ==" spinCount="100000" sheet="1" objects="1" scenarios="1" selectLockedCells="1"/>
  <protectedRanges>
    <protectedRange algorithmName="SHA-512" hashValue="MaDQiIJqrqzCAQuJ6eNXz6mI0D1OBDzayvoebyw89lhm46pcW1rqHCXdqceUUoggQBvbxZ8uE2l3HfO2n/ZWvg==" saltValue="RUM7MdQG/ls+5zYDlu7kXQ==" spinCount="100000" sqref="B4:O5 G25:I25" name="Plage1"/>
  </protectedRanges>
  <mergeCells count="152">
    <mergeCell ref="N2:P2"/>
    <mergeCell ref="D2:E2"/>
    <mergeCell ref="E35:F35"/>
    <mergeCell ref="B28:C29"/>
    <mergeCell ref="E25:F25"/>
    <mergeCell ref="E30:F30"/>
    <mergeCell ref="E31:F31"/>
    <mergeCell ref="E32:F32"/>
    <mergeCell ref="E33:F33"/>
    <mergeCell ref="E34:F34"/>
    <mergeCell ref="B8:C9"/>
    <mergeCell ref="E26:F26"/>
    <mergeCell ref="E27:F27"/>
    <mergeCell ref="E28:F28"/>
    <mergeCell ref="B12:C13"/>
    <mergeCell ref="L12:L13"/>
    <mergeCell ref="B21:J21"/>
    <mergeCell ref="B16:J16"/>
    <mergeCell ref="H17:J18"/>
    <mergeCell ref="H19:J20"/>
    <mergeCell ref="M12:N13"/>
    <mergeCell ref="O8:O9"/>
    <mergeCell ref="K18:L18"/>
    <mergeCell ref="M18:N18"/>
    <mergeCell ref="Q8:R8"/>
    <mergeCell ref="N47:N49"/>
    <mergeCell ref="B23:N23"/>
    <mergeCell ref="M47:M49"/>
    <mergeCell ref="I41:I42"/>
    <mergeCell ref="J41:J42"/>
    <mergeCell ref="G38:G39"/>
    <mergeCell ref="J38:J39"/>
    <mergeCell ref="I38:I39"/>
    <mergeCell ref="B32:C33"/>
    <mergeCell ref="D41:D42"/>
    <mergeCell ref="E41:E42"/>
    <mergeCell ref="F41:F42"/>
    <mergeCell ref="G41:G42"/>
    <mergeCell ref="H41:H42"/>
    <mergeCell ref="B47:C49"/>
    <mergeCell ref="E29:F29"/>
    <mergeCell ref="B14:C15"/>
    <mergeCell ref="B17:G20"/>
    <mergeCell ref="K21:O21"/>
    <mergeCell ref="K26:K27"/>
    <mergeCell ref="M14:N15"/>
    <mergeCell ref="O17:O18"/>
    <mergeCell ref="K16:O16"/>
    <mergeCell ref="M8:N9"/>
    <mergeCell ref="L10:L11"/>
    <mergeCell ref="M17:N17"/>
    <mergeCell ref="K17:L17"/>
    <mergeCell ref="L14:L15"/>
    <mergeCell ref="L8:L9"/>
    <mergeCell ref="Q2:V2"/>
    <mergeCell ref="K51:L51"/>
    <mergeCell ref="M51:N51"/>
    <mergeCell ref="Q4:V4"/>
    <mergeCell ref="Q5:R5"/>
    <mergeCell ref="Q6:R6"/>
    <mergeCell ref="Q11:R11"/>
    <mergeCell ref="Q7:R7"/>
    <mergeCell ref="Q9:R9"/>
    <mergeCell ref="Q10:R10"/>
    <mergeCell ref="R23:T23"/>
    <mergeCell ref="M10:N11"/>
    <mergeCell ref="Q14:Q17"/>
    <mergeCell ref="Q12:R13"/>
    <mergeCell ref="S12:V13"/>
    <mergeCell ref="Q20:R21"/>
    <mergeCell ref="Q18:Q19"/>
    <mergeCell ref="L44:L46"/>
    <mergeCell ref="K52:L52"/>
    <mergeCell ref="L41:L43"/>
    <mergeCell ref="K41:K42"/>
    <mergeCell ref="K28:K29"/>
    <mergeCell ref="K30:K31"/>
    <mergeCell ref="K34:K35"/>
    <mergeCell ref="K32:K33"/>
    <mergeCell ref="M41:M43"/>
    <mergeCell ref="K50:N50"/>
    <mergeCell ref="K44:K45"/>
    <mergeCell ref="M44:M46"/>
    <mergeCell ref="N44:N46"/>
    <mergeCell ref="N38:N40"/>
    <mergeCell ref="N41:N43"/>
    <mergeCell ref="B2:C2"/>
    <mergeCell ref="H2:I2"/>
    <mergeCell ref="B4:O4"/>
    <mergeCell ref="B5:C5"/>
    <mergeCell ref="O6:O7"/>
    <mergeCell ref="D38:D39"/>
    <mergeCell ref="E38:E39"/>
    <mergeCell ref="F38:F39"/>
    <mergeCell ref="H3:I3"/>
    <mergeCell ref="B3:D3"/>
    <mergeCell ref="B6:C7"/>
    <mergeCell ref="O14:O15"/>
    <mergeCell ref="O10:O11"/>
    <mergeCell ref="B10:C11"/>
    <mergeCell ref="M5:N5"/>
    <mergeCell ref="M6:N7"/>
    <mergeCell ref="D36:N36"/>
    <mergeCell ref="B24:N24"/>
    <mergeCell ref="H38:H39"/>
    <mergeCell ref="B26:C27"/>
    <mergeCell ref="M38:M40"/>
    <mergeCell ref="B34:C35"/>
    <mergeCell ref="L6:L7"/>
    <mergeCell ref="B38:C40"/>
    <mergeCell ref="I52:J52"/>
    <mergeCell ref="B51:H52"/>
    <mergeCell ref="K53:N53"/>
    <mergeCell ref="L25:M25"/>
    <mergeCell ref="L26:M27"/>
    <mergeCell ref="L28:M29"/>
    <mergeCell ref="L30:M31"/>
    <mergeCell ref="L32:M33"/>
    <mergeCell ref="L34:M35"/>
    <mergeCell ref="D47:D48"/>
    <mergeCell ref="E47:E48"/>
    <mergeCell ref="F47:F48"/>
    <mergeCell ref="G47:G48"/>
    <mergeCell ref="H47:H48"/>
    <mergeCell ref="I47:I48"/>
    <mergeCell ref="J47:J48"/>
    <mergeCell ref="K47:K48"/>
    <mergeCell ref="L47:L49"/>
    <mergeCell ref="L38:L40"/>
    <mergeCell ref="B50:J50"/>
    <mergeCell ref="B53:J53"/>
    <mergeCell ref="B30:C31"/>
    <mergeCell ref="J44:J45"/>
    <mergeCell ref="M52:N52"/>
    <mergeCell ref="B44:C46"/>
    <mergeCell ref="D44:D45"/>
    <mergeCell ref="E44:E45"/>
    <mergeCell ref="F44:F45"/>
    <mergeCell ref="G44:G45"/>
    <mergeCell ref="H44:H45"/>
    <mergeCell ref="I44:I45"/>
    <mergeCell ref="K38:K39"/>
    <mergeCell ref="I51:J51"/>
    <mergeCell ref="R24:T24"/>
    <mergeCell ref="R25:R26"/>
    <mergeCell ref="R27:R28"/>
    <mergeCell ref="R29:R30"/>
    <mergeCell ref="S25:S26"/>
    <mergeCell ref="S27:S28"/>
    <mergeCell ref="S29:S30"/>
    <mergeCell ref="T25:T30"/>
    <mergeCell ref="B41:C43"/>
  </mergeCells>
  <conditionalFormatting sqref="H27">
    <cfRule type="expression" dxfId="6" priority="7">
      <formula>$P$26=1</formula>
    </cfRule>
  </conditionalFormatting>
  <conditionalFormatting sqref="H29:J29">
    <cfRule type="expression" dxfId="5" priority="6">
      <formula>$P$28=1</formula>
    </cfRule>
  </conditionalFormatting>
  <conditionalFormatting sqref="H31:J31">
    <cfRule type="expression" dxfId="4" priority="5">
      <formula>$P$30=1</formula>
    </cfRule>
  </conditionalFormatting>
  <conditionalFormatting sqref="H33:J33">
    <cfRule type="expression" dxfId="3" priority="4">
      <formula>$P$32=1</formula>
    </cfRule>
  </conditionalFormatting>
  <conditionalFormatting sqref="H35:J35">
    <cfRule type="expression" dxfId="2" priority="3">
      <formula>$P$34=1</formula>
    </cfRule>
  </conditionalFormatting>
  <conditionalFormatting sqref="I27:J27">
    <cfRule type="expression" dxfId="0" priority="1">
      <formula>$P$28=1</formula>
    </cfRule>
  </conditionalFormatting>
  <dataValidations count="8">
    <dataValidation type="list" allowBlank="1" showInputMessage="1" showErrorMessage="1" sqref="D6 D10 D12 D8 D14">
      <formula1>"V,H"</formula1>
    </dataValidation>
    <dataValidation type="list" allowBlank="1" showInputMessage="1" showErrorMessage="1" sqref="H10:J10 H8:J8 H6:J6 H12:J12 H14:J14">
      <formula1>"Attitude ou saut,Grand Jeté en plus,Roulade costale en évolution,Roulade costale en supp.,Accro une main / sur les coudes,Accro sans main"</formula1>
    </dataValidation>
    <dataValidation type="list" allowBlank="1" showInputMessage="1" showErrorMessage="1" sqref="D38 D41 D47 D44">
      <formula1>"Enrouler,Intérieur coude,Dos"</formula1>
    </dataValidation>
    <dataValidation type="list" allowBlank="1" showInputMessage="1" showErrorMessage="1" sqref="K38 K41 K47 K44">
      <formula1>"CAT A,CAT B,CAT C,CAT D "</formula1>
    </dataValidation>
    <dataValidation type="list" allowBlank="1" showInputMessage="1" showErrorMessage="1" sqref="J30 J26 J32 J28 J34">
      <formula1>"GRAND ECART"</formula1>
    </dataValidation>
    <dataValidation type="list" allowBlank="1" showInputMessage="1" showErrorMessage="1" sqref="I26 I32 I28 I30 I34">
      <formula1>"TOUR AU SOL"</formula1>
    </dataValidation>
    <dataValidation type="list" allowBlank="1" showInputMessage="1" showErrorMessage="1" sqref="H26 H32 H28 H30 H34">
      <formula1>"SOL"</formula1>
    </dataValidation>
    <dataValidation type="list" allowBlank="1" showInputMessage="1" showErrorMessage="1" sqref="G6 G12 G8 G10 G14">
      <formula1>"Enverg. Bras,Attitude ou saut,Grand Jeté en plus,Roulade costale en évolution,Roulade costale en supp.,Accro une main / sur les coudes,Accro sans main"</formula1>
    </dataValidation>
  </dataValidations>
  <pageMargins left="0.23622047244094491" right="0.23622047244094491" top="0.74803149606299213" bottom="0.74803149606299213" header="0.31496062992125984" footer="0.31496062992125984"/>
  <pageSetup paperSize="9" scale="28" fitToHeight="0" orientation="landscape" r:id="rId1"/>
  <headerFooter>
    <oddFooter>&amp;C&amp;"Helvetica Neue,Regular"&amp;12&amp;K000000&amp;P</oddFooter>
  </headerFooter>
  <ignoredErrors>
    <ignoredError sqref="P27:P34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'BASE DONNEES LANCERS'!$A$6:$A$49</xm:f>
          </x14:formula1>
          <xm:sqref>F6 F10 F12 F8 F14</xm:sqref>
        </x14:dataValidation>
        <x14:dataValidation type="list" allowBlank="1" showInputMessage="1" showErrorMessage="1">
          <x14:formula1>
            <xm:f>'BASE DONNEES LANCERS'!$M$6:$M$9</xm:f>
          </x14:formula1>
          <xm:sqref>K6 K12 K8 K10 K14</xm:sqref>
        </x14:dataValidation>
        <x14:dataValidation type="list" allowBlank="1" showInputMessage="1" showErrorMessage="1">
          <x14:formula1>
            <xm:f>'BASE DONNEES ROULERS'!$N$13:$N$15</xm:f>
          </x14:formula1>
          <xm:sqref>D26 D32 D28 D30 D34</xm:sqref>
        </x14:dataValidation>
        <x14:dataValidation type="list" allowBlank="1" showInputMessage="1" showErrorMessage="1">
          <x14:formula1>
            <xm:f>'BASE DONNEES ROULERS'!$N$6:$N$9</xm:f>
          </x14:formula1>
          <xm:sqref>G26 G32 G28 G30 G34</xm:sqref>
        </x14:dataValidation>
        <x14:dataValidation type="list" allowBlank="1" showInputMessage="1" showErrorMessage="1">
          <x14:formula1>
            <xm:f>'BASE DONNEES LANCERS'!$M$12:$M$21</xm:f>
          </x14:formula1>
          <xm:sqref>E6 E12 E8 E10 E14</xm:sqref>
        </x14:dataValidation>
        <x14:dataValidation type="list" allowBlank="1" showInputMessage="1" showErrorMessage="1">
          <x14:formula1>
            <xm:f>Catégories!B4:B31</xm:f>
          </x14:formula1>
          <xm:sqref>D2</xm:sqref>
        </x14:dataValidation>
        <x14:dataValidation type="list" allowBlank="1" showInputMessage="1" showErrorMessage="1">
          <x14:formula1>
            <xm:f>'BASE DONNEES ROULERS'!$A$6:$A$82</xm:f>
          </x14:formula1>
          <xm:sqref>E26:F26 E28:F28 E30:F30 E32:F32 E34:F34 E38:J39 E41:J42 E44:J45 E47:J48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topLeftCell="A35" workbookViewId="0">
      <selection activeCell="K9" sqref="K9"/>
    </sheetView>
  </sheetViews>
  <sheetFormatPr baseColWidth="10" defaultColWidth="16.28515625" defaultRowHeight="19.899999999999999" customHeight="1"/>
  <cols>
    <col min="1" max="1" width="28.42578125" style="8" customWidth="1"/>
    <col min="2" max="11" width="8.7109375" style="8" customWidth="1"/>
    <col min="12" max="12" width="7.28515625" style="8" customWidth="1"/>
    <col min="13" max="13" width="46.7109375" style="8" customWidth="1"/>
    <col min="14" max="14" width="18" style="8" customWidth="1"/>
    <col min="15" max="15" width="16.28515625" style="8" customWidth="1"/>
    <col min="16" max="16384" width="16.28515625" style="8"/>
  </cols>
  <sheetData>
    <row r="1" spans="1:14" ht="19.899999999999999" customHeight="1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2"/>
    </row>
    <row r="2" spans="1:14" ht="19.899999999999999" customHeight="1">
      <c r="A2" s="11" t="s">
        <v>1</v>
      </c>
      <c r="B2" s="12" t="str">
        <f>'FAP INDIV'!J2</f>
        <v/>
      </c>
      <c r="C2" s="13" t="s">
        <v>75</v>
      </c>
      <c r="D2" s="4"/>
      <c r="E2" s="330" t="s">
        <v>275</v>
      </c>
      <c r="F2" s="330"/>
      <c r="G2" s="330"/>
      <c r="H2" s="47" t="str">
        <f>IF(B2="","",VLOOKUP(B2,Catégories!C3:D31,2,FALSE))</f>
        <v/>
      </c>
      <c r="I2" s="4"/>
      <c r="J2" s="4"/>
      <c r="K2" s="4"/>
      <c r="L2" s="4"/>
      <c r="M2" s="4"/>
      <c r="N2" s="3"/>
    </row>
    <row r="3" spans="1:14" ht="19.899999999999999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4"/>
      <c r="M3" s="4"/>
      <c r="N3" s="3"/>
    </row>
    <row r="4" spans="1:14" ht="20.85" customHeight="1">
      <c r="A4" s="336" t="s">
        <v>5</v>
      </c>
      <c r="B4" s="336"/>
      <c r="C4" s="336"/>
      <c r="D4" s="336"/>
      <c r="E4" s="336"/>
      <c r="F4" s="336"/>
      <c r="G4" s="336"/>
      <c r="H4" s="336"/>
      <c r="I4" s="336"/>
      <c r="J4" s="336"/>
      <c r="K4" s="337"/>
      <c r="L4" s="16"/>
      <c r="M4" s="334"/>
      <c r="N4" s="335"/>
    </row>
    <row r="5" spans="1:14" ht="20.85" customHeight="1">
      <c r="A5" s="1" t="s">
        <v>76</v>
      </c>
      <c r="B5" s="1" t="s">
        <v>77</v>
      </c>
      <c r="C5" s="17">
        <v>1</v>
      </c>
      <c r="D5" s="17">
        <v>2</v>
      </c>
      <c r="E5" s="17">
        <v>3</v>
      </c>
      <c r="F5" s="51" t="s">
        <v>297</v>
      </c>
      <c r="G5" s="17">
        <v>4</v>
      </c>
      <c r="H5" s="17" t="s">
        <v>272</v>
      </c>
      <c r="I5" s="17">
        <v>5</v>
      </c>
      <c r="J5" s="17" t="s">
        <v>273</v>
      </c>
      <c r="K5" s="17">
        <v>6</v>
      </c>
      <c r="L5" s="18"/>
      <c r="M5" s="338" t="s">
        <v>78</v>
      </c>
      <c r="N5" s="339"/>
    </row>
    <row r="6" spans="1:14" ht="20.85" customHeight="1">
      <c r="A6" s="5" t="s">
        <v>79</v>
      </c>
      <c r="B6" s="19">
        <v>9</v>
      </c>
      <c r="C6" s="19">
        <v>8</v>
      </c>
      <c r="D6" s="5" t="s">
        <v>80</v>
      </c>
      <c r="E6" s="5" t="s">
        <v>80</v>
      </c>
      <c r="F6" s="5" t="s">
        <v>80</v>
      </c>
      <c r="G6" s="5" t="s">
        <v>80</v>
      </c>
      <c r="H6" s="5" t="s">
        <v>80</v>
      </c>
      <c r="I6" s="5" t="s">
        <v>80</v>
      </c>
      <c r="J6" s="5" t="s">
        <v>80</v>
      </c>
      <c r="K6" s="5" t="s">
        <v>80</v>
      </c>
      <c r="L6" s="18"/>
      <c r="M6" s="5" t="s">
        <v>81</v>
      </c>
      <c r="N6" s="19">
        <v>1</v>
      </c>
    </row>
    <row r="7" spans="1:14" ht="20.65" customHeight="1">
      <c r="A7" s="5" t="s">
        <v>82</v>
      </c>
      <c r="B7" s="19">
        <v>8</v>
      </c>
      <c r="C7" s="19">
        <v>7</v>
      </c>
      <c r="D7" s="19">
        <v>5</v>
      </c>
      <c r="E7" s="5" t="s">
        <v>80</v>
      </c>
      <c r="F7" s="5" t="s">
        <v>80</v>
      </c>
      <c r="G7" s="5" t="s">
        <v>80</v>
      </c>
      <c r="H7" s="5" t="s">
        <v>80</v>
      </c>
      <c r="I7" s="5" t="s">
        <v>80</v>
      </c>
      <c r="J7" s="5" t="s">
        <v>80</v>
      </c>
      <c r="K7" s="5" t="s">
        <v>80</v>
      </c>
      <c r="L7" s="18"/>
      <c r="M7" s="5" t="s">
        <v>83</v>
      </c>
      <c r="N7" s="19">
        <v>2</v>
      </c>
    </row>
    <row r="8" spans="1:14" ht="20.65" customHeight="1">
      <c r="A8" s="5" t="s">
        <v>84</v>
      </c>
      <c r="B8" s="19">
        <v>9</v>
      </c>
      <c r="C8" s="19">
        <v>8</v>
      </c>
      <c r="D8" s="19">
        <v>6</v>
      </c>
      <c r="E8" s="5" t="s">
        <v>80</v>
      </c>
      <c r="F8" s="5" t="s">
        <v>80</v>
      </c>
      <c r="G8" s="5" t="s">
        <v>80</v>
      </c>
      <c r="H8" s="5" t="s">
        <v>80</v>
      </c>
      <c r="I8" s="5" t="s">
        <v>80</v>
      </c>
      <c r="J8" s="5" t="s">
        <v>80</v>
      </c>
      <c r="K8" s="5" t="s">
        <v>80</v>
      </c>
      <c r="L8" s="18"/>
      <c r="M8" s="5" t="s">
        <v>85</v>
      </c>
      <c r="N8" s="19">
        <v>3</v>
      </c>
    </row>
    <row r="9" spans="1:14" ht="20.65" customHeight="1">
      <c r="A9" s="5" t="s">
        <v>86</v>
      </c>
      <c r="B9" s="19">
        <v>8</v>
      </c>
      <c r="C9" s="19">
        <v>7</v>
      </c>
      <c r="D9" s="5" t="s">
        <v>80</v>
      </c>
      <c r="E9" s="5" t="s">
        <v>80</v>
      </c>
      <c r="F9" s="5" t="s">
        <v>80</v>
      </c>
      <c r="G9" s="5" t="s">
        <v>80</v>
      </c>
      <c r="H9" s="5" t="s">
        <v>80</v>
      </c>
      <c r="I9" s="5" t="s">
        <v>80</v>
      </c>
      <c r="J9" s="5" t="s">
        <v>80</v>
      </c>
      <c r="K9" s="5" t="s">
        <v>80</v>
      </c>
      <c r="L9" s="18"/>
      <c r="M9" s="5" t="s">
        <v>87</v>
      </c>
      <c r="N9" s="19">
        <v>4</v>
      </c>
    </row>
    <row r="10" spans="1:14" ht="20.65" customHeight="1">
      <c r="A10" s="5" t="s">
        <v>88</v>
      </c>
      <c r="B10" s="19">
        <v>7</v>
      </c>
      <c r="C10" s="19">
        <v>5</v>
      </c>
      <c r="D10" s="5" t="s">
        <v>80</v>
      </c>
      <c r="E10" s="5" t="s">
        <v>80</v>
      </c>
      <c r="F10" s="5" t="s">
        <v>80</v>
      </c>
      <c r="G10" s="5" t="s">
        <v>80</v>
      </c>
      <c r="H10" s="5" t="s">
        <v>80</v>
      </c>
      <c r="I10" s="5" t="s">
        <v>80</v>
      </c>
      <c r="J10" s="5" t="s">
        <v>80</v>
      </c>
      <c r="K10" s="5" t="s">
        <v>80</v>
      </c>
      <c r="L10" s="16"/>
      <c r="M10" s="20"/>
      <c r="N10" s="21"/>
    </row>
    <row r="11" spans="1:14" ht="20.65" customHeight="1">
      <c r="A11" s="5" t="s">
        <v>89</v>
      </c>
      <c r="B11" s="19">
        <v>7</v>
      </c>
      <c r="C11" s="19">
        <v>5</v>
      </c>
      <c r="D11" s="5" t="s">
        <v>80</v>
      </c>
      <c r="E11" s="5" t="s">
        <v>80</v>
      </c>
      <c r="F11" s="5" t="s">
        <v>80</v>
      </c>
      <c r="G11" s="5" t="s">
        <v>80</v>
      </c>
      <c r="H11" s="5" t="s">
        <v>80</v>
      </c>
      <c r="I11" s="5" t="s">
        <v>80</v>
      </c>
      <c r="J11" s="5" t="s">
        <v>80</v>
      </c>
      <c r="K11" s="5" t="s">
        <v>80</v>
      </c>
      <c r="L11" s="18"/>
      <c r="M11" s="333" t="s">
        <v>90</v>
      </c>
      <c r="N11" s="332"/>
    </row>
    <row r="12" spans="1:14" ht="20.65" customHeight="1">
      <c r="A12" s="5" t="s">
        <v>91</v>
      </c>
      <c r="B12" s="19">
        <v>6</v>
      </c>
      <c r="C12" s="19">
        <v>4</v>
      </c>
      <c r="D12" s="5" t="s">
        <v>80</v>
      </c>
      <c r="E12" s="5" t="s">
        <v>80</v>
      </c>
      <c r="F12" s="5" t="s">
        <v>80</v>
      </c>
      <c r="G12" s="5" t="s">
        <v>80</v>
      </c>
      <c r="H12" s="5" t="s">
        <v>80</v>
      </c>
      <c r="I12" s="5" t="s">
        <v>80</v>
      </c>
      <c r="J12" s="5" t="s">
        <v>80</v>
      </c>
      <c r="K12" s="5" t="s">
        <v>80</v>
      </c>
      <c r="L12" s="18"/>
      <c r="M12" s="41" t="s">
        <v>92</v>
      </c>
      <c r="N12" s="23">
        <v>1</v>
      </c>
    </row>
    <row r="13" spans="1:14" ht="20.65" customHeight="1">
      <c r="A13" s="5" t="s">
        <v>93</v>
      </c>
      <c r="B13" s="19">
        <v>5</v>
      </c>
      <c r="C13" s="19">
        <v>4</v>
      </c>
      <c r="D13" s="5" t="s">
        <v>80</v>
      </c>
      <c r="E13" s="5" t="s">
        <v>80</v>
      </c>
      <c r="F13" s="5" t="s">
        <v>80</v>
      </c>
      <c r="G13" s="5" t="s">
        <v>80</v>
      </c>
      <c r="H13" s="5" t="s">
        <v>80</v>
      </c>
      <c r="I13" s="5" t="s">
        <v>80</v>
      </c>
      <c r="J13" s="5" t="s">
        <v>80</v>
      </c>
      <c r="K13" s="5" t="s">
        <v>80</v>
      </c>
      <c r="L13" s="18"/>
      <c r="M13" s="41" t="s">
        <v>300</v>
      </c>
      <c r="N13" s="23">
        <v>1</v>
      </c>
    </row>
    <row r="14" spans="1:14" ht="20.65" customHeight="1">
      <c r="A14" s="5" t="s">
        <v>94</v>
      </c>
      <c r="B14" s="19">
        <v>8</v>
      </c>
      <c r="C14" s="5" t="s">
        <v>80</v>
      </c>
      <c r="D14" s="5" t="s">
        <v>80</v>
      </c>
      <c r="E14" s="5" t="s">
        <v>80</v>
      </c>
      <c r="F14" s="5" t="s">
        <v>80</v>
      </c>
      <c r="G14" s="5" t="s">
        <v>80</v>
      </c>
      <c r="H14" s="5" t="s">
        <v>80</v>
      </c>
      <c r="I14" s="5" t="s">
        <v>80</v>
      </c>
      <c r="J14" s="5" t="s">
        <v>80</v>
      </c>
      <c r="K14" s="5" t="s">
        <v>80</v>
      </c>
      <c r="L14" s="18"/>
      <c r="M14" s="22" t="s">
        <v>96</v>
      </c>
      <c r="N14" s="23">
        <v>2</v>
      </c>
    </row>
    <row r="15" spans="1:14" ht="20.65" customHeight="1">
      <c r="A15" s="5" t="s">
        <v>95</v>
      </c>
      <c r="B15" s="5" t="s">
        <v>80</v>
      </c>
      <c r="C15" s="5" t="s">
        <v>80</v>
      </c>
      <c r="D15" s="5" t="s">
        <v>80</v>
      </c>
      <c r="E15" s="5" t="s">
        <v>80</v>
      </c>
      <c r="F15" s="5" t="s">
        <v>80</v>
      </c>
      <c r="G15" s="19" t="s">
        <v>80</v>
      </c>
      <c r="H15" s="19">
        <v>9</v>
      </c>
      <c r="I15" s="19">
        <v>8</v>
      </c>
      <c r="J15" s="19">
        <v>8</v>
      </c>
      <c r="K15" s="19">
        <v>7</v>
      </c>
      <c r="L15" s="24"/>
      <c r="M15" s="22" t="s">
        <v>98</v>
      </c>
      <c r="N15" s="23">
        <v>2</v>
      </c>
    </row>
    <row r="16" spans="1:14" ht="20.65" customHeight="1">
      <c r="A16" s="5" t="s">
        <v>97</v>
      </c>
      <c r="B16" s="5" t="s">
        <v>80</v>
      </c>
      <c r="C16" s="5" t="s">
        <v>80</v>
      </c>
      <c r="D16" s="5" t="s">
        <v>80</v>
      </c>
      <c r="E16" s="19">
        <v>8</v>
      </c>
      <c r="F16" s="19">
        <v>8</v>
      </c>
      <c r="G16" s="19">
        <v>7</v>
      </c>
      <c r="H16" s="19">
        <v>7</v>
      </c>
      <c r="I16" s="19">
        <v>5</v>
      </c>
      <c r="J16" s="19">
        <v>5</v>
      </c>
      <c r="K16" s="19">
        <v>4</v>
      </c>
      <c r="L16" s="24"/>
      <c r="M16" s="22" t="s">
        <v>100</v>
      </c>
      <c r="N16" s="23">
        <v>3</v>
      </c>
    </row>
    <row r="17" spans="1:14" ht="20.65" customHeight="1">
      <c r="A17" s="5" t="s">
        <v>99</v>
      </c>
      <c r="B17" s="5" t="s">
        <v>80</v>
      </c>
      <c r="C17" s="5" t="s">
        <v>80</v>
      </c>
      <c r="D17" s="19">
        <v>9</v>
      </c>
      <c r="E17" s="19">
        <v>8</v>
      </c>
      <c r="F17" s="19">
        <v>8</v>
      </c>
      <c r="G17" s="19">
        <v>7</v>
      </c>
      <c r="H17" s="19">
        <v>7</v>
      </c>
      <c r="I17" s="5" t="s">
        <v>80</v>
      </c>
      <c r="J17" s="5" t="s">
        <v>80</v>
      </c>
      <c r="K17" s="5" t="s">
        <v>80</v>
      </c>
      <c r="L17" s="18"/>
      <c r="M17" s="22" t="s">
        <v>102</v>
      </c>
      <c r="N17" s="23">
        <v>3</v>
      </c>
    </row>
    <row r="18" spans="1:14" ht="20.65" customHeight="1">
      <c r="A18" s="5" t="s">
        <v>101</v>
      </c>
      <c r="B18" s="5" t="s">
        <v>80</v>
      </c>
      <c r="C18" s="5" t="s">
        <v>80</v>
      </c>
      <c r="D18" s="19">
        <v>9</v>
      </c>
      <c r="E18" s="19">
        <v>8</v>
      </c>
      <c r="F18" s="19">
        <v>8</v>
      </c>
      <c r="G18" s="19">
        <v>7</v>
      </c>
      <c r="H18" s="19">
        <v>7</v>
      </c>
      <c r="I18" s="5" t="s">
        <v>80</v>
      </c>
      <c r="J18" s="5" t="s">
        <v>80</v>
      </c>
      <c r="K18" s="5" t="s">
        <v>80</v>
      </c>
      <c r="L18" s="18"/>
      <c r="M18" s="5" t="s">
        <v>104</v>
      </c>
      <c r="N18" s="23">
        <v>3</v>
      </c>
    </row>
    <row r="19" spans="1:14" ht="20.65" customHeight="1">
      <c r="A19" s="5" t="s">
        <v>103</v>
      </c>
      <c r="B19" s="5" t="s">
        <v>80</v>
      </c>
      <c r="C19" s="5" t="s">
        <v>80</v>
      </c>
      <c r="D19" s="19">
        <v>8</v>
      </c>
      <c r="E19" s="19">
        <v>7</v>
      </c>
      <c r="F19" s="19">
        <v>7</v>
      </c>
      <c r="G19" s="19">
        <v>5</v>
      </c>
      <c r="H19" s="19">
        <v>5</v>
      </c>
      <c r="I19" s="5" t="s">
        <v>80</v>
      </c>
      <c r="J19" s="5" t="s">
        <v>80</v>
      </c>
      <c r="K19" s="5" t="s">
        <v>80</v>
      </c>
      <c r="L19" s="18"/>
      <c r="M19" s="41" t="s">
        <v>270</v>
      </c>
      <c r="N19" s="23">
        <v>2</v>
      </c>
    </row>
    <row r="20" spans="1:14" ht="20.65" customHeight="1">
      <c r="A20" s="5" t="s">
        <v>105</v>
      </c>
      <c r="B20" s="5" t="s">
        <v>80</v>
      </c>
      <c r="C20" s="5" t="s">
        <v>80</v>
      </c>
      <c r="D20" s="19">
        <v>8</v>
      </c>
      <c r="E20" s="19">
        <v>7</v>
      </c>
      <c r="F20" s="19">
        <v>7</v>
      </c>
      <c r="G20" s="19">
        <v>5</v>
      </c>
      <c r="H20" s="19">
        <v>5</v>
      </c>
      <c r="I20" s="5" t="s">
        <v>80</v>
      </c>
      <c r="J20" s="5" t="s">
        <v>80</v>
      </c>
      <c r="K20" s="5" t="s">
        <v>80</v>
      </c>
      <c r="L20" s="18"/>
      <c r="M20" s="41" t="s">
        <v>271</v>
      </c>
      <c r="N20" s="23">
        <v>3</v>
      </c>
    </row>
    <row r="21" spans="1:14" ht="20.65" customHeight="1">
      <c r="A21" s="5" t="s">
        <v>106</v>
      </c>
      <c r="B21" s="19">
        <v>9</v>
      </c>
      <c r="C21" s="19">
        <v>8</v>
      </c>
      <c r="D21" s="5" t="s">
        <v>80</v>
      </c>
      <c r="E21" s="5" t="s">
        <v>80</v>
      </c>
      <c r="F21" s="5" t="s">
        <v>80</v>
      </c>
      <c r="G21" s="5" t="s">
        <v>80</v>
      </c>
      <c r="H21" s="5" t="s">
        <v>80</v>
      </c>
      <c r="I21" s="5" t="s">
        <v>80</v>
      </c>
      <c r="J21" s="5" t="s">
        <v>80</v>
      </c>
      <c r="K21" s="5" t="s">
        <v>80</v>
      </c>
      <c r="L21" s="18"/>
      <c r="M21" s="5" t="s">
        <v>110</v>
      </c>
      <c r="N21" s="22" t="s">
        <v>111</v>
      </c>
    </row>
    <row r="22" spans="1:14" ht="20.65" customHeight="1">
      <c r="A22" s="5" t="s">
        <v>107</v>
      </c>
      <c r="B22" s="5" t="s">
        <v>80</v>
      </c>
      <c r="C22" s="5" t="s">
        <v>80</v>
      </c>
      <c r="D22" s="5" t="s">
        <v>80</v>
      </c>
      <c r="E22" s="5" t="s">
        <v>80</v>
      </c>
      <c r="F22" s="5" t="s">
        <v>80</v>
      </c>
      <c r="G22" s="19">
        <v>9</v>
      </c>
      <c r="H22" s="19">
        <v>9</v>
      </c>
      <c r="I22" s="19">
        <v>8</v>
      </c>
      <c r="J22" s="19">
        <v>8</v>
      </c>
      <c r="K22" s="23">
        <v>7</v>
      </c>
      <c r="L22" s="18"/>
      <c r="M22" s="26"/>
      <c r="N22" s="27"/>
    </row>
    <row r="23" spans="1:14" ht="20.65" customHeight="1">
      <c r="A23" s="5" t="s">
        <v>108</v>
      </c>
      <c r="B23" s="5" t="s">
        <v>80</v>
      </c>
      <c r="C23" s="5" t="s">
        <v>80</v>
      </c>
      <c r="D23" s="5" t="s">
        <v>80</v>
      </c>
      <c r="E23" s="19">
        <v>9</v>
      </c>
      <c r="F23" s="19">
        <v>9</v>
      </c>
      <c r="G23" s="19">
        <v>8</v>
      </c>
      <c r="H23" s="19">
        <v>8</v>
      </c>
      <c r="I23" s="19">
        <v>7</v>
      </c>
      <c r="J23" s="19">
        <v>7</v>
      </c>
      <c r="K23" s="23">
        <v>6</v>
      </c>
      <c r="L23" s="18"/>
      <c r="M23" s="331" t="s">
        <v>115</v>
      </c>
      <c r="N23" s="332"/>
    </row>
    <row r="24" spans="1:14" ht="20.65" customHeight="1">
      <c r="A24" s="5" t="s">
        <v>109</v>
      </c>
      <c r="B24" s="5" t="s">
        <v>80</v>
      </c>
      <c r="C24" s="5" t="s">
        <v>80</v>
      </c>
      <c r="D24" s="19">
        <v>9</v>
      </c>
      <c r="E24" s="19">
        <v>8</v>
      </c>
      <c r="F24" s="19">
        <v>8</v>
      </c>
      <c r="G24" s="19">
        <v>7</v>
      </c>
      <c r="H24" s="19">
        <v>7</v>
      </c>
      <c r="I24" s="5" t="s">
        <v>80</v>
      </c>
      <c r="J24" s="5" t="s">
        <v>80</v>
      </c>
      <c r="K24" s="5" t="s">
        <v>80</v>
      </c>
      <c r="L24" s="18"/>
      <c r="M24" s="22" t="s">
        <v>117</v>
      </c>
      <c r="N24" s="23">
        <v>0</v>
      </c>
    </row>
    <row r="25" spans="1:14" ht="20.65" customHeight="1">
      <c r="A25" s="5" t="s">
        <v>112</v>
      </c>
      <c r="B25" s="5" t="s">
        <v>80</v>
      </c>
      <c r="C25" s="5" t="s">
        <v>80</v>
      </c>
      <c r="D25" s="19">
        <v>9</v>
      </c>
      <c r="E25" s="19">
        <v>8</v>
      </c>
      <c r="F25" s="19">
        <v>8</v>
      </c>
      <c r="G25" s="19">
        <v>7</v>
      </c>
      <c r="H25" s="19">
        <v>7</v>
      </c>
      <c r="I25" s="5" t="s">
        <v>80</v>
      </c>
      <c r="J25" s="5" t="s">
        <v>80</v>
      </c>
      <c r="K25" s="5" t="s">
        <v>80</v>
      </c>
      <c r="L25" s="16"/>
      <c r="M25" s="5" t="s">
        <v>119</v>
      </c>
      <c r="N25" s="23">
        <v>1</v>
      </c>
    </row>
    <row r="26" spans="1:14" ht="20.65" customHeight="1">
      <c r="A26" s="5" t="s">
        <v>113</v>
      </c>
      <c r="B26" s="5" t="s">
        <v>80</v>
      </c>
      <c r="C26" s="19">
        <v>9</v>
      </c>
      <c r="D26" s="19">
        <v>8</v>
      </c>
      <c r="E26" s="19">
        <v>7</v>
      </c>
      <c r="F26" s="19">
        <v>7</v>
      </c>
      <c r="G26" s="5" t="s">
        <v>80</v>
      </c>
      <c r="H26" s="5" t="s">
        <v>80</v>
      </c>
      <c r="I26" s="5" t="s">
        <v>80</v>
      </c>
      <c r="J26" s="5" t="s">
        <v>80</v>
      </c>
      <c r="K26" s="5" t="s">
        <v>80</v>
      </c>
      <c r="L26" s="16"/>
      <c r="M26" s="22" t="s">
        <v>121</v>
      </c>
      <c r="N26" s="23">
        <v>1</v>
      </c>
    </row>
    <row r="27" spans="1:14" ht="20.65" customHeight="1">
      <c r="A27" s="5" t="s">
        <v>114</v>
      </c>
      <c r="B27" s="19">
        <v>9</v>
      </c>
      <c r="C27" s="19">
        <v>8</v>
      </c>
      <c r="D27" s="19">
        <v>7</v>
      </c>
      <c r="E27" s="5" t="s">
        <v>80</v>
      </c>
      <c r="F27" s="5" t="s">
        <v>80</v>
      </c>
      <c r="G27" s="5" t="s">
        <v>80</v>
      </c>
      <c r="H27" s="5" t="s">
        <v>80</v>
      </c>
      <c r="I27" s="5" t="s">
        <v>80</v>
      </c>
      <c r="J27" s="5" t="s">
        <v>80</v>
      </c>
      <c r="K27" s="5" t="s">
        <v>80</v>
      </c>
      <c r="L27" s="18"/>
      <c r="M27" s="22" t="s">
        <v>123</v>
      </c>
      <c r="N27" s="23">
        <v>1</v>
      </c>
    </row>
    <row r="28" spans="1:14" ht="20.65" customHeight="1">
      <c r="A28" s="5" t="s">
        <v>116</v>
      </c>
      <c r="B28" s="5" t="s">
        <v>80</v>
      </c>
      <c r="C28" s="5" t="s">
        <v>80</v>
      </c>
      <c r="D28" s="5" t="s">
        <v>80</v>
      </c>
      <c r="E28" s="5" t="s">
        <v>80</v>
      </c>
      <c r="F28" s="5" t="s">
        <v>80</v>
      </c>
      <c r="G28" s="5" t="s">
        <v>80</v>
      </c>
      <c r="H28" s="19">
        <v>10</v>
      </c>
      <c r="I28" s="19">
        <v>9</v>
      </c>
      <c r="J28" s="19">
        <v>9</v>
      </c>
      <c r="K28" s="23">
        <v>8</v>
      </c>
      <c r="L28" s="18"/>
      <c r="M28" s="5" t="s">
        <v>125</v>
      </c>
      <c r="N28" s="23">
        <v>1</v>
      </c>
    </row>
    <row r="29" spans="1:14" ht="20.65" customHeight="1">
      <c r="A29" s="5" t="s">
        <v>118</v>
      </c>
      <c r="B29" s="5" t="s">
        <v>80</v>
      </c>
      <c r="C29" s="5" t="s">
        <v>80</v>
      </c>
      <c r="D29" s="5" t="s">
        <v>80</v>
      </c>
      <c r="E29" s="5" t="s">
        <v>80</v>
      </c>
      <c r="F29" s="48" t="s">
        <v>298</v>
      </c>
      <c r="G29" s="19">
        <v>8</v>
      </c>
      <c r="H29" s="19">
        <v>8</v>
      </c>
      <c r="I29" s="19">
        <v>7</v>
      </c>
      <c r="J29" s="19">
        <v>7</v>
      </c>
      <c r="K29" s="19">
        <v>6</v>
      </c>
      <c r="L29" s="24"/>
      <c r="M29" s="5" t="s">
        <v>127</v>
      </c>
      <c r="N29" s="23">
        <v>1</v>
      </c>
    </row>
    <row r="30" spans="1:14" ht="20.65" customHeight="1">
      <c r="A30" s="5" t="s">
        <v>120</v>
      </c>
      <c r="B30" s="5" t="s">
        <v>80</v>
      </c>
      <c r="C30" s="5" t="s">
        <v>80</v>
      </c>
      <c r="D30" s="19">
        <v>8</v>
      </c>
      <c r="E30" s="19">
        <v>7</v>
      </c>
      <c r="F30" s="19">
        <v>7</v>
      </c>
      <c r="G30" s="19">
        <v>6</v>
      </c>
      <c r="H30" s="19">
        <v>6</v>
      </c>
      <c r="I30" s="19">
        <v>5</v>
      </c>
      <c r="J30" s="19">
        <v>5</v>
      </c>
      <c r="K30" s="19">
        <v>4</v>
      </c>
      <c r="L30" s="24"/>
      <c r="M30" s="5" t="s">
        <v>129</v>
      </c>
      <c r="N30" s="19">
        <v>1</v>
      </c>
    </row>
    <row r="31" spans="1:14" ht="20.65" customHeight="1">
      <c r="A31" s="5" t="s">
        <v>122</v>
      </c>
      <c r="B31" s="5" t="s">
        <v>80</v>
      </c>
      <c r="C31" s="19">
        <v>9</v>
      </c>
      <c r="D31" s="19">
        <v>7</v>
      </c>
      <c r="E31" s="19">
        <v>6</v>
      </c>
      <c r="F31" s="19">
        <v>6</v>
      </c>
      <c r="G31" s="5" t="s">
        <v>80</v>
      </c>
      <c r="H31" s="5" t="s">
        <v>80</v>
      </c>
      <c r="I31" s="5" t="s">
        <v>80</v>
      </c>
      <c r="J31" s="5" t="s">
        <v>80</v>
      </c>
      <c r="K31" s="5" t="s">
        <v>80</v>
      </c>
      <c r="L31" s="18"/>
      <c r="M31" s="22" t="s">
        <v>131</v>
      </c>
      <c r="N31" s="23">
        <v>2</v>
      </c>
    </row>
    <row r="32" spans="1:14" ht="20.65" customHeight="1">
      <c r="A32" s="5" t="s">
        <v>124</v>
      </c>
      <c r="B32" s="5" t="s">
        <v>80</v>
      </c>
      <c r="C32" s="5" t="s">
        <v>80</v>
      </c>
      <c r="D32" s="5" t="s">
        <v>80</v>
      </c>
      <c r="E32" s="5" t="s">
        <v>80</v>
      </c>
      <c r="F32" s="5" t="s">
        <v>80</v>
      </c>
      <c r="G32" s="5" t="s">
        <v>80</v>
      </c>
      <c r="H32" s="5" t="s">
        <v>80</v>
      </c>
      <c r="I32" s="5" t="s">
        <v>80</v>
      </c>
      <c r="J32" s="5" t="s">
        <v>80</v>
      </c>
      <c r="K32" s="19">
        <v>10</v>
      </c>
      <c r="L32" s="24"/>
      <c r="M32" s="29"/>
      <c r="N32" s="30"/>
    </row>
    <row r="33" spans="1:14" ht="20.65" customHeight="1">
      <c r="A33" s="5" t="s">
        <v>126</v>
      </c>
      <c r="B33" s="5" t="s">
        <v>80</v>
      </c>
      <c r="C33" s="5" t="s">
        <v>80</v>
      </c>
      <c r="D33" s="5" t="s">
        <v>80</v>
      </c>
      <c r="E33" s="5" t="s">
        <v>80</v>
      </c>
      <c r="F33" s="5" t="s">
        <v>80</v>
      </c>
      <c r="G33" s="5" t="s">
        <v>80</v>
      </c>
      <c r="H33" s="5" t="s">
        <v>80</v>
      </c>
      <c r="I33" s="19" t="s">
        <v>80</v>
      </c>
      <c r="J33" s="19">
        <v>10</v>
      </c>
      <c r="K33" s="19">
        <v>9</v>
      </c>
      <c r="L33" s="24"/>
      <c r="M33" s="31"/>
      <c r="N33" s="32"/>
    </row>
    <row r="34" spans="1:14" ht="20.65" customHeight="1">
      <c r="A34" s="5" t="s">
        <v>128</v>
      </c>
      <c r="B34" s="5" t="s">
        <v>80</v>
      </c>
      <c r="C34" s="5" t="s">
        <v>80</v>
      </c>
      <c r="D34" s="5" t="s">
        <v>80</v>
      </c>
      <c r="E34" s="5" t="s">
        <v>80</v>
      </c>
      <c r="F34" s="5" t="s">
        <v>80</v>
      </c>
      <c r="G34" s="19" t="s">
        <v>80</v>
      </c>
      <c r="H34" s="19">
        <v>10</v>
      </c>
      <c r="I34" s="19">
        <v>9</v>
      </c>
      <c r="J34" s="19">
        <v>9</v>
      </c>
      <c r="K34" s="19">
        <v>8</v>
      </c>
      <c r="L34" s="24"/>
      <c r="M34" s="33"/>
      <c r="N34" s="34"/>
    </row>
    <row r="35" spans="1:14" ht="20.65" customHeight="1">
      <c r="A35" s="5" t="s">
        <v>130</v>
      </c>
      <c r="B35" s="5" t="s">
        <v>80</v>
      </c>
      <c r="C35" s="5" t="s">
        <v>80</v>
      </c>
      <c r="D35" s="5" t="s">
        <v>80</v>
      </c>
      <c r="E35" s="19">
        <v>10</v>
      </c>
      <c r="F35" s="19">
        <v>10</v>
      </c>
      <c r="G35" s="19">
        <v>9</v>
      </c>
      <c r="H35" s="19">
        <v>9</v>
      </c>
      <c r="I35" s="19">
        <v>8</v>
      </c>
      <c r="J35" s="19">
        <v>8</v>
      </c>
      <c r="K35" s="19">
        <v>7</v>
      </c>
      <c r="L35" s="24"/>
      <c r="M35" s="33"/>
      <c r="N35" s="34"/>
    </row>
    <row r="36" spans="1:14" ht="20.65" customHeight="1">
      <c r="A36" s="5" t="s">
        <v>132</v>
      </c>
      <c r="B36" s="5" t="s">
        <v>80</v>
      </c>
      <c r="C36" s="5" t="s">
        <v>80</v>
      </c>
      <c r="D36" s="5" t="s">
        <v>80</v>
      </c>
      <c r="E36" s="19">
        <v>10</v>
      </c>
      <c r="F36" s="19">
        <v>10</v>
      </c>
      <c r="G36" s="19">
        <v>9</v>
      </c>
      <c r="H36" s="19">
        <v>9</v>
      </c>
      <c r="I36" s="19">
        <v>8</v>
      </c>
      <c r="J36" s="19">
        <v>8</v>
      </c>
      <c r="K36" s="19">
        <v>7</v>
      </c>
      <c r="L36" s="28"/>
      <c r="M36" s="33"/>
      <c r="N36" s="34"/>
    </row>
    <row r="37" spans="1:14" ht="20.65" customHeight="1">
      <c r="A37" s="5" t="s">
        <v>133</v>
      </c>
      <c r="B37" s="5" t="s">
        <v>80</v>
      </c>
      <c r="C37" s="5" t="s">
        <v>80</v>
      </c>
      <c r="D37" s="5" t="s">
        <v>80</v>
      </c>
      <c r="E37" s="5" t="s">
        <v>80</v>
      </c>
      <c r="F37" s="5" t="s">
        <v>80</v>
      </c>
      <c r="G37" s="5" t="s">
        <v>80</v>
      </c>
      <c r="H37" s="19">
        <v>10</v>
      </c>
      <c r="I37" s="19">
        <v>9</v>
      </c>
      <c r="J37" s="19">
        <v>9</v>
      </c>
      <c r="K37" s="19">
        <v>8</v>
      </c>
      <c r="L37" s="28"/>
      <c r="M37" s="33"/>
      <c r="N37" s="34"/>
    </row>
    <row r="38" spans="1:14" ht="20.65" customHeight="1">
      <c r="A38" s="5" t="s">
        <v>134</v>
      </c>
      <c r="B38" s="5" t="s">
        <v>80</v>
      </c>
      <c r="C38" s="5" t="s">
        <v>80</v>
      </c>
      <c r="D38" s="5" t="s">
        <v>80</v>
      </c>
      <c r="E38" s="19">
        <v>9</v>
      </c>
      <c r="F38" s="19">
        <v>9</v>
      </c>
      <c r="G38" s="19">
        <v>8</v>
      </c>
      <c r="H38" s="19">
        <v>8</v>
      </c>
      <c r="I38" s="19">
        <v>7</v>
      </c>
      <c r="J38" s="19">
        <v>7</v>
      </c>
      <c r="K38" s="19">
        <v>6</v>
      </c>
      <c r="L38" s="28"/>
      <c r="M38" s="33"/>
      <c r="N38" s="34"/>
    </row>
    <row r="39" spans="1:14" ht="20.65" customHeight="1">
      <c r="A39" s="5" t="s">
        <v>135</v>
      </c>
      <c r="B39" s="5" t="s">
        <v>80</v>
      </c>
      <c r="C39" s="5" t="s">
        <v>80</v>
      </c>
      <c r="D39" s="19">
        <v>10</v>
      </c>
      <c r="E39" s="19">
        <v>9</v>
      </c>
      <c r="F39" s="19">
        <v>9</v>
      </c>
      <c r="G39" s="19">
        <v>8</v>
      </c>
      <c r="H39" s="19">
        <v>8</v>
      </c>
      <c r="I39" s="19">
        <v>7</v>
      </c>
      <c r="J39" s="19">
        <v>7</v>
      </c>
      <c r="K39" s="19">
        <v>6</v>
      </c>
      <c r="L39" s="28"/>
      <c r="M39" s="33"/>
      <c r="N39" s="34"/>
    </row>
    <row r="40" spans="1:14" ht="20.65" customHeight="1">
      <c r="A40" s="5" t="s">
        <v>136</v>
      </c>
      <c r="B40" s="5" t="s">
        <v>80</v>
      </c>
      <c r="C40" s="5" t="s">
        <v>80</v>
      </c>
      <c r="D40" s="19">
        <v>9</v>
      </c>
      <c r="E40" s="19">
        <v>8</v>
      </c>
      <c r="F40" s="19">
        <v>8</v>
      </c>
      <c r="G40" s="19">
        <v>7</v>
      </c>
      <c r="H40" s="19">
        <v>7</v>
      </c>
      <c r="I40" s="19">
        <v>5</v>
      </c>
      <c r="J40" s="19">
        <v>5</v>
      </c>
      <c r="K40" s="19">
        <v>4</v>
      </c>
      <c r="L40" s="28"/>
      <c r="M40" s="33"/>
      <c r="N40" s="34"/>
    </row>
    <row r="41" spans="1:14" ht="20.65" customHeight="1">
      <c r="A41" s="5" t="s">
        <v>137</v>
      </c>
      <c r="B41" s="5" t="s">
        <v>80</v>
      </c>
      <c r="C41" s="5" t="s">
        <v>80</v>
      </c>
      <c r="D41" s="5" t="s">
        <v>80</v>
      </c>
      <c r="E41" s="5" t="s">
        <v>80</v>
      </c>
      <c r="F41" s="5" t="s">
        <v>80</v>
      </c>
      <c r="G41" s="5" t="s">
        <v>80</v>
      </c>
      <c r="H41" s="5" t="s">
        <v>80</v>
      </c>
      <c r="I41" s="5" t="s">
        <v>80</v>
      </c>
      <c r="J41" s="5" t="s">
        <v>80</v>
      </c>
      <c r="K41" s="23">
        <v>10</v>
      </c>
      <c r="L41" s="16"/>
      <c r="M41" s="33"/>
      <c r="N41" s="34"/>
    </row>
    <row r="42" spans="1:14" ht="20.65" customHeight="1">
      <c r="A42" s="5" t="s">
        <v>138</v>
      </c>
      <c r="B42" s="5" t="s">
        <v>80</v>
      </c>
      <c r="C42" s="5" t="s">
        <v>80</v>
      </c>
      <c r="D42" s="5" t="s">
        <v>80</v>
      </c>
      <c r="E42" s="5" t="s">
        <v>80</v>
      </c>
      <c r="F42" s="5" t="s">
        <v>80</v>
      </c>
      <c r="G42" s="5" t="s">
        <v>80</v>
      </c>
      <c r="H42" s="5" t="s">
        <v>80</v>
      </c>
      <c r="I42" s="5" t="s">
        <v>80</v>
      </c>
      <c r="J42" s="5" t="s">
        <v>80</v>
      </c>
      <c r="K42" s="23">
        <v>10</v>
      </c>
      <c r="L42" s="16"/>
      <c r="M42" s="33"/>
      <c r="N42" s="34"/>
    </row>
    <row r="43" spans="1:14" ht="20.65" customHeight="1">
      <c r="A43" s="5" t="s">
        <v>139</v>
      </c>
      <c r="B43" s="5" t="s">
        <v>80</v>
      </c>
      <c r="C43" s="5" t="s">
        <v>80</v>
      </c>
      <c r="D43" s="5" t="s">
        <v>80</v>
      </c>
      <c r="E43" s="5" t="s">
        <v>80</v>
      </c>
      <c r="F43" s="5" t="s">
        <v>80</v>
      </c>
      <c r="G43" s="5" t="s">
        <v>80</v>
      </c>
      <c r="H43" s="5" t="s">
        <v>80</v>
      </c>
      <c r="I43" s="19">
        <v>10</v>
      </c>
      <c r="J43" s="19">
        <v>10</v>
      </c>
      <c r="K43" s="23">
        <v>9</v>
      </c>
      <c r="L43" s="16"/>
      <c r="M43" s="4"/>
      <c r="N43" s="3"/>
    </row>
    <row r="44" spans="1:14" ht="20.65" customHeight="1">
      <c r="A44" s="5" t="s">
        <v>140</v>
      </c>
      <c r="B44" s="5" t="s">
        <v>80</v>
      </c>
      <c r="C44" s="5" t="s">
        <v>80</v>
      </c>
      <c r="D44" s="5" t="s">
        <v>80</v>
      </c>
      <c r="E44" s="5" t="s">
        <v>80</v>
      </c>
      <c r="F44" s="5" t="s">
        <v>80</v>
      </c>
      <c r="G44" s="5" t="s">
        <v>80</v>
      </c>
      <c r="H44" s="19">
        <v>10</v>
      </c>
      <c r="I44" s="19">
        <v>9</v>
      </c>
      <c r="J44" s="19">
        <v>9</v>
      </c>
      <c r="K44" s="23">
        <v>8</v>
      </c>
      <c r="L44" s="16"/>
      <c r="M44" s="4"/>
      <c r="N44" s="3"/>
    </row>
    <row r="45" spans="1:14" ht="20.65" customHeight="1">
      <c r="A45" s="5" t="s">
        <v>141</v>
      </c>
      <c r="B45" s="5" t="s">
        <v>80</v>
      </c>
      <c r="C45" s="5" t="s">
        <v>80</v>
      </c>
      <c r="D45" s="5" t="s">
        <v>80</v>
      </c>
      <c r="E45" s="5" t="s">
        <v>80</v>
      </c>
      <c r="F45" s="5" t="s">
        <v>80</v>
      </c>
      <c r="G45" s="5" t="s">
        <v>80</v>
      </c>
      <c r="H45" s="19">
        <v>10</v>
      </c>
      <c r="I45" s="19">
        <v>9</v>
      </c>
      <c r="J45" s="19">
        <v>9</v>
      </c>
      <c r="K45" s="23">
        <v>8</v>
      </c>
      <c r="L45" s="16"/>
      <c r="M45" s="6"/>
      <c r="N45" s="7"/>
    </row>
    <row r="46" spans="1:14" ht="20.65" customHeight="1">
      <c r="A46" s="5" t="s">
        <v>142</v>
      </c>
      <c r="B46" s="5" t="s">
        <v>80</v>
      </c>
      <c r="C46" s="5" t="s">
        <v>80</v>
      </c>
      <c r="D46" s="5" t="s">
        <v>80</v>
      </c>
      <c r="E46" s="19">
        <v>10</v>
      </c>
      <c r="F46" s="19">
        <v>10</v>
      </c>
      <c r="G46" s="19">
        <v>9</v>
      </c>
      <c r="H46" s="19">
        <v>9</v>
      </c>
      <c r="I46" s="19">
        <v>8</v>
      </c>
      <c r="J46" s="19">
        <v>8</v>
      </c>
      <c r="K46" s="23">
        <v>7</v>
      </c>
      <c r="L46" s="16"/>
    </row>
    <row r="47" spans="1:14" ht="20.65" customHeight="1">
      <c r="A47" s="5" t="s">
        <v>143</v>
      </c>
      <c r="B47" s="5" t="s">
        <v>80</v>
      </c>
      <c r="C47" s="5" t="s">
        <v>80</v>
      </c>
      <c r="D47" s="19">
        <v>10</v>
      </c>
      <c r="E47" s="19">
        <v>9</v>
      </c>
      <c r="F47" s="19">
        <v>9</v>
      </c>
      <c r="G47" s="19">
        <v>8</v>
      </c>
      <c r="H47" s="19">
        <v>8</v>
      </c>
      <c r="I47" s="19">
        <v>7</v>
      </c>
      <c r="J47" s="19">
        <v>7</v>
      </c>
      <c r="K47" s="23">
        <v>6</v>
      </c>
      <c r="L47" s="16"/>
    </row>
    <row r="48" spans="1:14" ht="20.65" customHeight="1">
      <c r="A48" s="5" t="s">
        <v>144</v>
      </c>
      <c r="B48" s="5" t="s">
        <v>80</v>
      </c>
      <c r="C48" s="5" t="s">
        <v>80</v>
      </c>
      <c r="D48" s="19">
        <v>9</v>
      </c>
      <c r="E48" s="19">
        <v>8</v>
      </c>
      <c r="F48" s="19">
        <v>8</v>
      </c>
      <c r="G48" s="19">
        <v>7</v>
      </c>
      <c r="H48" s="19">
        <v>7</v>
      </c>
      <c r="I48" s="19">
        <v>5</v>
      </c>
      <c r="J48" s="19">
        <v>5</v>
      </c>
      <c r="K48" s="23">
        <v>4</v>
      </c>
      <c r="L48" s="16"/>
    </row>
    <row r="49" spans="1:12" ht="20.65" customHeight="1">
      <c r="A49" s="5" t="s">
        <v>145</v>
      </c>
      <c r="B49" s="5" t="s">
        <v>146</v>
      </c>
      <c r="C49" s="5" t="s">
        <v>146</v>
      </c>
      <c r="D49" s="5" t="s">
        <v>146</v>
      </c>
      <c r="E49" s="5" t="s">
        <v>146</v>
      </c>
      <c r="F49" s="5" t="s">
        <v>146</v>
      </c>
      <c r="G49" s="5" t="s">
        <v>146</v>
      </c>
      <c r="H49" s="5" t="s">
        <v>146</v>
      </c>
      <c r="I49" s="5" t="s">
        <v>146</v>
      </c>
      <c r="J49" s="5" t="s">
        <v>146</v>
      </c>
      <c r="K49" s="22" t="s">
        <v>146</v>
      </c>
      <c r="L49" s="35"/>
    </row>
  </sheetData>
  <mergeCells count="6">
    <mergeCell ref="E2:G2"/>
    <mergeCell ref="M23:N23"/>
    <mergeCell ref="M11:N11"/>
    <mergeCell ref="M4:N4"/>
    <mergeCell ref="A4:K4"/>
    <mergeCell ref="M5:N5"/>
  </mergeCells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2"/>
  <sheetViews>
    <sheetView showGridLines="0" topLeftCell="B18" zoomScaleNormal="100" workbookViewId="0">
      <selection activeCell="O29" sqref="O29"/>
    </sheetView>
  </sheetViews>
  <sheetFormatPr baseColWidth="10" defaultColWidth="16.28515625" defaultRowHeight="19.899999999999999" customHeight="1"/>
  <cols>
    <col min="1" max="1" width="32.28515625" style="8" customWidth="1"/>
    <col min="2" max="12" width="8.7109375" style="8" customWidth="1"/>
    <col min="13" max="13" width="7.28515625" style="8" customWidth="1"/>
    <col min="14" max="14" width="38.28515625" style="8" customWidth="1"/>
    <col min="15" max="15" width="18" style="8" customWidth="1"/>
    <col min="16" max="16" width="16.28515625" style="8" customWidth="1"/>
    <col min="17" max="16384" width="16.28515625" style="8"/>
  </cols>
  <sheetData>
    <row r="1" spans="1:16" ht="14.85" customHeight="1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2"/>
    </row>
    <row r="2" spans="1:16" ht="19.899999999999999" customHeight="1">
      <c r="A2" s="11" t="s">
        <v>1</v>
      </c>
      <c r="B2" s="12" t="str">
        <f>'FAP INDIV'!J2</f>
        <v/>
      </c>
      <c r="C2" s="13" t="s">
        <v>75</v>
      </c>
      <c r="D2" s="4"/>
      <c r="E2" s="340" t="s">
        <v>275</v>
      </c>
      <c r="F2" s="340"/>
      <c r="G2" s="340"/>
      <c r="H2" s="64" t="str">
        <f>IF(B2="","",VLOOKUP(B2,Catégories!C3:D31,2,FALSE))</f>
        <v/>
      </c>
      <c r="I2" s="4"/>
      <c r="J2" s="63" t="s">
        <v>303</v>
      </c>
      <c r="K2" s="63">
        <v>12</v>
      </c>
      <c r="L2" s="4"/>
      <c r="M2" s="4"/>
      <c r="N2" s="4"/>
      <c r="O2" s="3"/>
    </row>
    <row r="3" spans="1:16" ht="14.85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4"/>
      <c r="M3" s="4"/>
      <c r="N3" s="4"/>
      <c r="O3" s="3"/>
    </row>
    <row r="4" spans="1:16" ht="20.85" customHeight="1">
      <c r="A4" s="331" t="s">
        <v>49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55"/>
      <c r="M4" s="16"/>
      <c r="N4" s="342"/>
      <c r="O4" s="343"/>
    </row>
    <row r="5" spans="1:16" ht="20.85" customHeight="1">
      <c r="A5" s="1" t="s">
        <v>76</v>
      </c>
      <c r="B5" s="1" t="s">
        <v>77</v>
      </c>
      <c r="C5" s="17">
        <v>1</v>
      </c>
      <c r="D5" s="17">
        <v>2</v>
      </c>
      <c r="E5" s="17">
        <v>3</v>
      </c>
      <c r="F5" s="17" t="s">
        <v>297</v>
      </c>
      <c r="G5" s="17">
        <v>4</v>
      </c>
      <c r="H5" s="17" t="s">
        <v>272</v>
      </c>
      <c r="I5" s="17">
        <v>5</v>
      </c>
      <c r="J5" s="17" t="s">
        <v>273</v>
      </c>
      <c r="K5" s="56">
        <v>6</v>
      </c>
      <c r="L5" s="62" t="s">
        <v>302</v>
      </c>
      <c r="M5" s="57"/>
      <c r="N5" s="333" t="s">
        <v>78</v>
      </c>
      <c r="O5" s="332"/>
    </row>
    <row r="6" spans="1:16" ht="20.85" customHeight="1">
      <c r="A6" s="5" t="s">
        <v>147</v>
      </c>
      <c r="B6" s="5" t="s">
        <v>80</v>
      </c>
      <c r="C6" s="5" t="s">
        <v>80</v>
      </c>
      <c r="D6" s="5" t="s">
        <v>80</v>
      </c>
      <c r="E6" s="5" t="s">
        <v>80</v>
      </c>
      <c r="F6" s="5" t="s">
        <v>80</v>
      </c>
      <c r="G6" s="5" t="s">
        <v>80</v>
      </c>
      <c r="H6" s="5" t="s">
        <v>80</v>
      </c>
      <c r="I6" s="19" t="s">
        <v>80</v>
      </c>
      <c r="J6" s="19">
        <v>10</v>
      </c>
      <c r="K6" s="58">
        <v>9</v>
      </c>
      <c r="L6" s="65"/>
      <c r="M6" s="57"/>
      <c r="N6" s="5" t="s">
        <v>148</v>
      </c>
      <c r="O6" s="19">
        <v>0.5</v>
      </c>
    </row>
    <row r="7" spans="1:16" ht="20.65" customHeight="1">
      <c r="A7" s="5" t="s">
        <v>149</v>
      </c>
      <c r="B7" s="5" t="s">
        <v>80</v>
      </c>
      <c r="C7" s="5" t="s">
        <v>80</v>
      </c>
      <c r="D7" s="5" t="s">
        <v>80</v>
      </c>
      <c r="E7" s="5" t="s">
        <v>80</v>
      </c>
      <c r="F7" s="5" t="s">
        <v>80</v>
      </c>
      <c r="G7" s="19" t="s">
        <v>80</v>
      </c>
      <c r="H7" s="19">
        <v>9</v>
      </c>
      <c r="I7" s="19">
        <v>8</v>
      </c>
      <c r="J7" s="19">
        <v>8</v>
      </c>
      <c r="K7" s="58">
        <v>7</v>
      </c>
      <c r="L7" s="65"/>
      <c r="M7" s="57"/>
      <c r="N7" s="5" t="s">
        <v>150</v>
      </c>
      <c r="O7" s="19">
        <v>1</v>
      </c>
    </row>
    <row r="8" spans="1:16" ht="20.65" customHeight="1">
      <c r="A8" s="48" t="s">
        <v>295</v>
      </c>
      <c r="B8" s="5" t="s">
        <v>80</v>
      </c>
      <c r="C8" s="5" t="s">
        <v>80</v>
      </c>
      <c r="D8" s="5" t="s">
        <v>80</v>
      </c>
      <c r="E8" s="5" t="s">
        <v>80</v>
      </c>
      <c r="F8" s="19">
        <v>10</v>
      </c>
      <c r="G8" s="19" t="s">
        <v>80</v>
      </c>
      <c r="H8" s="19">
        <v>9</v>
      </c>
      <c r="I8" s="19">
        <v>8</v>
      </c>
      <c r="J8" s="19">
        <v>8</v>
      </c>
      <c r="K8" s="58">
        <v>7</v>
      </c>
      <c r="L8" s="65"/>
      <c r="M8" s="57"/>
      <c r="N8" s="5" t="s">
        <v>152</v>
      </c>
      <c r="O8" s="19">
        <v>1.5</v>
      </c>
    </row>
    <row r="9" spans="1:16" ht="20.65" customHeight="1">
      <c r="A9" s="5" t="s">
        <v>151</v>
      </c>
      <c r="B9" s="5" t="s">
        <v>80</v>
      </c>
      <c r="C9" s="5" t="s">
        <v>80</v>
      </c>
      <c r="D9" s="5" t="s">
        <v>80</v>
      </c>
      <c r="E9" s="173">
        <v>8</v>
      </c>
      <c r="F9" s="173">
        <v>8</v>
      </c>
      <c r="G9" s="19">
        <v>7</v>
      </c>
      <c r="H9" s="19">
        <v>7</v>
      </c>
      <c r="I9" s="19">
        <v>6</v>
      </c>
      <c r="J9" s="19">
        <v>6</v>
      </c>
      <c r="K9" s="58">
        <v>5</v>
      </c>
      <c r="L9" s="65"/>
      <c r="M9" s="57"/>
      <c r="N9" s="5" t="s">
        <v>154</v>
      </c>
      <c r="O9" s="19">
        <v>2</v>
      </c>
    </row>
    <row r="10" spans="1:16" ht="20.65" customHeight="1">
      <c r="A10" s="48" t="s">
        <v>296</v>
      </c>
      <c r="B10" s="5" t="s">
        <v>80</v>
      </c>
      <c r="C10" s="5" t="s">
        <v>80</v>
      </c>
      <c r="D10" s="5" t="s">
        <v>80</v>
      </c>
      <c r="E10" s="173">
        <v>8</v>
      </c>
      <c r="F10" s="173">
        <v>8</v>
      </c>
      <c r="G10" s="19">
        <v>7</v>
      </c>
      <c r="H10" s="19">
        <v>7</v>
      </c>
      <c r="I10" s="19">
        <v>6</v>
      </c>
      <c r="J10" s="19">
        <v>6</v>
      </c>
      <c r="K10" s="58">
        <v>5</v>
      </c>
      <c r="L10" s="65"/>
      <c r="M10" s="33"/>
      <c r="N10" s="25"/>
      <c r="O10" s="50"/>
    </row>
    <row r="11" spans="1:16" ht="20.65" customHeight="1">
      <c r="A11" s="5" t="s">
        <v>153</v>
      </c>
      <c r="B11" s="5" t="s">
        <v>80</v>
      </c>
      <c r="C11" s="5" t="s">
        <v>80</v>
      </c>
      <c r="D11" s="5" t="s">
        <v>80</v>
      </c>
      <c r="E11" s="173">
        <v>7</v>
      </c>
      <c r="F11" s="173">
        <v>7</v>
      </c>
      <c r="G11" s="19">
        <v>6</v>
      </c>
      <c r="H11" s="19">
        <v>6</v>
      </c>
      <c r="I11" s="19">
        <v>5</v>
      </c>
      <c r="J11" s="19">
        <v>5</v>
      </c>
      <c r="K11" s="58">
        <v>4</v>
      </c>
      <c r="L11" s="65"/>
      <c r="M11" s="33"/>
      <c r="N11" s="49"/>
      <c r="O11" s="49"/>
      <c r="P11" s="39"/>
    </row>
    <row r="12" spans="1:16" ht="20.65" customHeight="1">
      <c r="A12" s="5" t="s">
        <v>155</v>
      </c>
      <c r="B12" s="5" t="s">
        <v>80</v>
      </c>
      <c r="C12" s="5" t="s">
        <v>80</v>
      </c>
      <c r="D12" s="5" t="s">
        <v>80</v>
      </c>
      <c r="E12" s="173">
        <v>6</v>
      </c>
      <c r="F12" s="173">
        <v>6</v>
      </c>
      <c r="G12" s="19">
        <v>5</v>
      </c>
      <c r="H12" s="19">
        <v>5</v>
      </c>
      <c r="I12" s="19">
        <v>4</v>
      </c>
      <c r="J12" s="19">
        <v>4</v>
      </c>
      <c r="K12" s="59" t="s">
        <v>80</v>
      </c>
      <c r="L12" s="65"/>
      <c r="M12" s="33"/>
      <c r="N12" s="333" t="s">
        <v>52</v>
      </c>
      <c r="O12" s="332"/>
    </row>
    <row r="13" spans="1:16" ht="20.65" customHeight="1">
      <c r="A13" s="5" t="s">
        <v>156</v>
      </c>
      <c r="B13" s="5" t="s">
        <v>80</v>
      </c>
      <c r="C13" s="5" t="s">
        <v>80</v>
      </c>
      <c r="D13" s="5" t="s">
        <v>80</v>
      </c>
      <c r="E13" s="173">
        <v>6</v>
      </c>
      <c r="F13" s="173">
        <v>6</v>
      </c>
      <c r="G13" s="19">
        <v>5</v>
      </c>
      <c r="H13" s="19">
        <v>5</v>
      </c>
      <c r="I13" s="19">
        <v>4</v>
      </c>
      <c r="J13" s="19">
        <v>4</v>
      </c>
      <c r="K13" s="59" t="s">
        <v>80</v>
      </c>
      <c r="L13" s="65"/>
      <c r="M13" s="57"/>
      <c r="N13" s="22" t="s">
        <v>158</v>
      </c>
      <c r="O13" s="23">
        <v>1</v>
      </c>
    </row>
    <row r="14" spans="1:16" ht="20.65" customHeight="1">
      <c r="A14" s="5" t="s">
        <v>157</v>
      </c>
      <c r="B14" s="19">
        <v>9</v>
      </c>
      <c r="C14" s="19">
        <v>7</v>
      </c>
      <c r="D14" s="19">
        <v>6</v>
      </c>
      <c r="E14" s="171" t="s">
        <v>80</v>
      </c>
      <c r="F14" s="171" t="s">
        <v>80</v>
      </c>
      <c r="G14" s="5" t="s">
        <v>80</v>
      </c>
      <c r="H14" s="5" t="s">
        <v>80</v>
      </c>
      <c r="I14" s="5" t="s">
        <v>80</v>
      </c>
      <c r="J14" s="5" t="s">
        <v>80</v>
      </c>
      <c r="K14" s="59" t="s">
        <v>80</v>
      </c>
      <c r="L14" s="65"/>
      <c r="M14" s="57"/>
      <c r="N14" s="5" t="s">
        <v>160</v>
      </c>
      <c r="O14" s="23">
        <v>1</v>
      </c>
    </row>
    <row r="15" spans="1:16" ht="20.65" customHeight="1">
      <c r="A15" s="5" t="s">
        <v>159</v>
      </c>
      <c r="B15" s="5" t="s">
        <v>80</v>
      </c>
      <c r="C15" s="5" t="s">
        <v>80</v>
      </c>
      <c r="D15" s="5" t="s">
        <v>80</v>
      </c>
      <c r="E15" s="5" t="s">
        <v>80</v>
      </c>
      <c r="F15" s="5" t="s">
        <v>80</v>
      </c>
      <c r="G15" s="5" t="s">
        <v>80</v>
      </c>
      <c r="H15" s="5" t="s">
        <v>80</v>
      </c>
      <c r="I15" s="5" t="s">
        <v>80</v>
      </c>
      <c r="J15" s="5" t="s">
        <v>80</v>
      </c>
      <c r="K15" s="60">
        <v>10</v>
      </c>
      <c r="L15" s="66" t="s">
        <v>301</v>
      </c>
      <c r="M15" s="57"/>
      <c r="N15" s="22" t="s">
        <v>162</v>
      </c>
      <c r="O15" s="23">
        <v>1</v>
      </c>
    </row>
    <row r="16" spans="1:16" ht="20.65" customHeight="1">
      <c r="A16" s="5" t="s">
        <v>161</v>
      </c>
      <c r="B16" s="5" t="s">
        <v>80</v>
      </c>
      <c r="C16" s="5" t="s">
        <v>80</v>
      </c>
      <c r="D16" s="5" t="s">
        <v>80</v>
      </c>
      <c r="E16" s="5" t="s">
        <v>80</v>
      </c>
      <c r="F16" s="5" t="s">
        <v>80</v>
      </c>
      <c r="G16" s="5" t="s">
        <v>80</v>
      </c>
      <c r="H16" s="5" t="s">
        <v>80</v>
      </c>
      <c r="I16" s="19">
        <v>10</v>
      </c>
      <c r="J16" s="19">
        <v>10</v>
      </c>
      <c r="K16" s="60">
        <v>9</v>
      </c>
      <c r="L16" s="66" t="s">
        <v>301</v>
      </c>
      <c r="M16" s="33"/>
      <c r="N16" s="29"/>
      <c r="O16" s="36"/>
    </row>
    <row r="17" spans="1:15" ht="20.65" customHeight="1">
      <c r="A17" s="5" t="s">
        <v>163</v>
      </c>
      <c r="B17" s="5" t="s">
        <v>80</v>
      </c>
      <c r="C17" s="5" t="s">
        <v>80</v>
      </c>
      <c r="D17" s="5" t="s">
        <v>80</v>
      </c>
      <c r="E17" s="5" t="s">
        <v>80</v>
      </c>
      <c r="F17" s="5" t="s">
        <v>80</v>
      </c>
      <c r="G17" s="19" t="s">
        <v>80</v>
      </c>
      <c r="H17" s="19">
        <v>9</v>
      </c>
      <c r="I17" s="19">
        <v>8</v>
      </c>
      <c r="J17" s="19">
        <v>8</v>
      </c>
      <c r="K17" s="58">
        <v>7</v>
      </c>
      <c r="L17" s="66" t="s">
        <v>301</v>
      </c>
      <c r="M17" s="31"/>
      <c r="N17" s="33"/>
      <c r="O17" s="34"/>
    </row>
    <row r="18" spans="1:15" ht="20.65" customHeight="1">
      <c r="A18" s="5" t="s">
        <v>164</v>
      </c>
      <c r="B18" s="5" t="s">
        <v>80</v>
      </c>
      <c r="C18" s="5" t="s">
        <v>80</v>
      </c>
      <c r="D18" s="5" t="s">
        <v>80</v>
      </c>
      <c r="E18" s="5" t="s">
        <v>80</v>
      </c>
      <c r="F18" s="5" t="s">
        <v>80</v>
      </c>
      <c r="G18" s="19">
        <v>8</v>
      </c>
      <c r="H18" s="19">
        <v>8</v>
      </c>
      <c r="I18" s="19">
        <v>7</v>
      </c>
      <c r="J18" s="19">
        <v>7</v>
      </c>
      <c r="K18" s="58">
        <v>6</v>
      </c>
      <c r="L18" s="66" t="s">
        <v>301</v>
      </c>
      <c r="M18" s="31"/>
      <c r="N18" s="33"/>
      <c r="O18" s="34"/>
    </row>
    <row r="19" spans="1:15" ht="20.65" customHeight="1">
      <c r="A19" s="5" t="s">
        <v>165</v>
      </c>
      <c r="B19" s="5" t="s">
        <v>80</v>
      </c>
      <c r="C19" s="5" t="s">
        <v>80</v>
      </c>
      <c r="D19" s="5" t="s">
        <v>80</v>
      </c>
      <c r="E19" s="173">
        <v>8</v>
      </c>
      <c r="F19" s="173">
        <v>8</v>
      </c>
      <c r="G19" s="19">
        <v>7</v>
      </c>
      <c r="H19" s="19">
        <v>7</v>
      </c>
      <c r="I19" s="19">
        <v>6</v>
      </c>
      <c r="J19" s="19">
        <v>6</v>
      </c>
      <c r="K19" s="58">
        <v>5</v>
      </c>
      <c r="L19" s="66" t="s">
        <v>301</v>
      </c>
      <c r="M19" s="33"/>
      <c r="N19" s="33"/>
      <c r="O19" s="34"/>
    </row>
    <row r="20" spans="1:15" ht="20.65" customHeight="1">
      <c r="A20" s="5" t="s">
        <v>166</v>
      </c>
      <c r="B20" s="5" t="s">
        <v>80</v>
      </c>
      <c r="C20" s="5" t="s">
        <v>80</v>
      </c>
      <c r="D20" s="5" t="s">
        <v>80</v>
      </c>
      <c r="E20" s="19">
        <v>7</v>
      </c>
      <c r="F20" s="19">
        <v>7</v>
      </c>
      <c r="G20" s="19">
        <v>6</v>
      </c>
      <c r="H20" s="19">
        <v>6</v>
      </c>
      <c r="I20" s="19">
        <v>5</v>
      </c>
      <c r="J20" s="19">
        <v>5</v>
      </c>
      <c r="K20" s="59" t="s">
        <v>80</v>
      </c>
      <c r="L20" s="66" t="s">
        <v>301</v>
      </c>
      <c r="M20" s="33"/>
      <c r="N20" s="33"/>
      <c r="O20" s="34"/>
    </row>
    <row r="21" spans="1:15" ht="20.65" customHeight="1">
      <c r="A21" s="5" t="s">
        <v>167</v>
      </c>
      <c r="B21" s="5" t="s">
        <v>80</v>
      </c>
      <c r="C21" s="5" t="s">
        <v>80</v>
      </c>
      <c r="D21" s="5" t="s">
        <v>80</v>
      </c>
      <c r="E21" s="19">
        <v>7</v>
      </c>
      <c r="F21" s="19">
        <v>7</v>
      </c>
      <c r="G21" s="19">
        <v>6</v>
      </c>
      <c r="H21" s="19">
        <v>6</v>
      </c>
      <c r="I21" s="19">
        <v>5</v>
      </c>
      <c r="J21" s="19">
        <v>5</v>
      </c>
      <c r="K21" s="58">
        <v>5</v>
      </c>
      <c r="L21" s="66" t="s">
        <v>301</v>
      </c>
      <c r="M21" s="33"/>
      <c r="N21" s="33"/>
      <c r="O21" s="34"/>
    </row>
    <row r="22" spans="1:15" ht="20.65" customHeight="1">
      <c r="A22" s="5" t="s">
        <v>168</v>
      </c>
      <c r="B22" s="5" t="s">
        <v>80</v>
      </c>
      <c r="C22" s="5" t="s">
        <v>80</v>
      </c>
      <c r="D22" s="19">
        <v>6</v>
      </c>
      <c r="E22" s="5" t="s">
        <v>80</v>
      </c>
      <c r="F22" s="5" t="s">
        <v>80</v>
      </c>
      <c r="G22" s="5" t="s">
        <v>80</v>
      </c>
      <c r="H22" s="5" t="s">
        <v>80</v>
      </c>
      <c r="I22" s="5" t="s">
        <v>80</v>
      </c>
      <c r="J22" s="5" t="s">
        <v>80</v>
      </c>
      <c r="K22" s="59" t="s">
        <v>80</v>
      </c>
      <c r="L22" s="66" t="s">
        <v>301</v>
      </c>
      <c r="M22" s="33"/>
      <c r="N22" s="33"/>
      <c r="O22" s="34"/>
    </row>
    <row r="23" spans="1:15" ht="20.65" customHeight="1">
      <c r="A23" s="5" t="s">
        <v>169</v>
      </c>
      <c r="B23" s="19">
        <v>7</v>
      </c>
      <c r="C23" s="19">
        <v>6</v>
      </c>
      <c r="D23" s="5" t="s">
        <v>80</v>
      </c>
      <c r="E23" s="5" t="s">
        <v>80</v>
      </c>
      <c r="F23" s="5" t="s">
        <v>80</v>
      </c>
      <c r="G23" s="5" t="s">
        <v>80</v>
      </c>
      <c r="H23" s="5" t="s">
        <v>80</v>
      </c>
      <c r="I23" s="5" t="s">
        <v>80</v>
      </c>
      <c r="J23" s="5" t="s">
        <v>80</v>
      </c>
      <c r="K23" s="59" t="s">
        <v>80</v>
      </c>
      <c r="L23" s="66" t="s">
        <v>301</v>
      </c>
      <c r="M23" s="33"/>
      <c r="N23" s="33"/>
      <c r="O23" s="34"/>
    </row>
    <row r="24" spans="1:15" ht="20.65" customHeight="1">
      <c r="A24" s="5" t="s">
        <v>170</v>
      </c>
      <c r="B24" s="5" t="s">
        <v>80</v>
      </c>
      <c r="C24" s="5" t="s">
        <v>80</v>
      </c>
      <c r="D24" s="5" t="s">
        <v>80</v>
      </c>
      <c r="E24" s="5" t="s">
        <v>80</v>
      </c>
      <c r="F24" s="5" t="s">
        <v>80</v>
      </c>
      <c r="G24" s="19">
        <v>5</v>
      </c>
      <c r="H24" s="19">
        <v>5</v>
      </c>
      <c r="I24" s="19">
        <v>4</v>
      </c>
      <c r="J24" s="19">
        <v>4</v>
      </c>
      <c r="K24" s="58">
        <v>4</v>
      </c>
      <c r="L24" s="66" t="s">
        <v>301</v>
      </c>
      <c r="M24" s="33"/>
      <c r="N24" s="31"/>
      <c r="O24" s="34"/>
    </row>
    <row r="25" spans="1:15" ht="20.65" customHeight="1">
      <c r="A25" s="5" t="s">
        <v>171</v>
      </c>
      <c r="B25" s="5" t="s">
        <v>80</v>
      </c>
      <c r="C25" s="5" t="s">
        <v>80</v>
      </c>
      <c r="D25" s="5" t="s">
        <v>80</v>
      </c>
      <c r="E25" s="19">
        <v>8</v>
      </c>
      <c r="F25" s="19">
        <v>8</v>
      </c>
      <c r="G25" s="19">
        <v>6</v>
      </c>
      <c r="H25" s="19">
        <v>6</v>
      </c>
      <c r="I25" s="19">
        <v>5</v>
      </c>
      <c r="J25" s="19">
        <v>5</v>
      </c>
      <c r="K25" s="58">
        <v>4</v>
      </c>
      <c r="L25" s="65"/>
      <c r="M25" s="33"/>
      <c r="N25" s="31"/>
      <c r="O25" s="34"/>
    </row>
    <row r="26" spans="1:15" ht="20.65" customHeight="1">
      <c r="A26" s="5" t="s">
        <v>172</v>
      </c>
      <c r="B26" s="5" t="s">
        <v>80</v>
      </c>
      <c r="C26" s="5" t="s">
        <v>80</v>
      </c>
      <c r="D26" s="5" t="s">
        <v>80</v>
      </c>
      <c r="E26" s="19">
        <v>7</v>
      </c>
      <c r="F26" s="19">
        <v>7</v>
      </c>
      <c r="G26" s="19">
        <v>5</v>
      </c>
      <c r="H26" s="19">
        <v>5</v>
      </c>
      <c r="I26" s="5" t="s">
        <v>80</v>
      </c>
      <c r="J26" s="5" t="s">
        <v>80</v>
      </c>
      <c r="K26" s="59" t="s">
        <v>80</v>
      </c>
      <c r="L26" s="65"/>
      <c r="M26" s="33"/>
      <c r="N26" s="26"/>
      <c r="O26" s="27"/>
    </row>
    <row r="27" spans="1:15" ht="20.65" customHeight="1">
      <c r="A27" s="5" t="s">
        <v>173</v>
      </c>
      <c r="B27" s="5" t="s">
        <v>80</v>
      </c>
      <c r="C27" s="5" t="s">
        <v>80</v>
      </c>
      <c r="D27" s="5" t="s">
        <v>80</v>
      </c>
      <c r="E27" s="19">
        <v>5</v>
      </c>
      <c r="F27" s="19">
        <v>5</v>
      </c>
      <c r="G27" s="19">
        <v>4</v>
      </c>
      <c r="H27" s="19">
        <v>4</v>
      </c>
      <c r="I27" s="5" t="s">
        <v>80</v>
      </c>
      <c r="J27" s="5" t="s">
        <v>80</v>
      </c>
      <c r="K27" s="59" t="s">
        <v>80</v>
      </c>
      <c r="L27" s="65"/>
      <c r="M27" s="31"/>
      <c r="N27" s="331" t="s">
        <v>175</v>
      </c>
      <c r="O27" s="332"/>
    </row>
    <row r="28" spans="1:15" ht="20.65" customHeight="1">
      <c r="A28" s="5" t="s">
        <v>174</v>
      </c>
      <c r="B28" s="5" t="s">
        <v>80</v>
      </c>
      <c r="C28" s="5" t="s">
        <v>80</v>
      </c>
      <c r="D28" s="19">
        <v>6</v>
      </c>
      <c r="E28" s="19">
        <v>5</v>
      </c>
      <c r="F28" s="19">
        <v>5</v>
      </c>
      <c r="G28" s="5" t="s">
        <v>80</v>
      </c>
      <c r="H28" s="5" t="s">
        <v>80</v>
      </c>
      <c r="I28" s="5" t="s">
        <v>80</v>
      </c>
      <c r="J28" s="5" t="s">
        <v>80</v>
      </c>
      <c r="K28" s="59" t="s">
        <v>80</v>
      </c>
      <c r="L28" s="65"/>
      <c r="M28" s="61"/>
      <c r="N28" s="5" t="s">
        <v>177</v>
      </c>
      <c r="O28" s="23">
        <v>0.5</v>
      </c>
    </row>
    <row r="29" spans="1:15" ht="20.65" customHeight="1">
      <c r="A29" s="5" t="s">
        <v>176</v>
      </c>
      <c r="B29" s="19">
        <v>9</v>
      </c>
      <c r="C29" s="19">
        <v>7</v>
      </c>
      <c r="D29" s="19">
        <v>5</v>
      </c>
      <c r="E29" s="5" t="s">
        <v>80</v>
      </c>
      <c r="F29" s="5" t="s">
        <v>80</v>
      </c>
      <c r="G29" s="5" t="s">
        <v>80</v>
      </c>
      <c r="H29" s="5" t="s">
        <v>80</v>
      </c>
      <c r="I29" s="5" t="s">
        <v>80</v>
      </c>
      <c r="J29" s="5" t="s">
        <v>80</v>
      </c>
      <c r="K29" s="59" t="s">
        <v>80</v>
      </c>
      <c r="L29" s="65"/>
      <c r="M29" s="57"/>
      <c r="N29" s="52" t="s">
        <v>179</v>
      </c>
      <c r="O29" s="23">
        <v>1</v>
      </c>
    </row>
    <row r="30" spans="1:15" ht="20.65" customHeight="1">
      <c r="A30" s="5" t="s">
        <v>178</v>
      </c>
      <c r="B30" s="19">
        <v>7</v>
      </c>
      <c r="C30" s="19">
        <v>6</v>
      </c>
      <c r="D30" s="5" t="s">
        <v>80</v>
      </c>
      <c r="E30" s="5" t="s">
        <v>80</v>
      </c>
      <c r="F30" s="5" t="s">
        <v>80</v>
      </c>
      <c r="G30" s="5" t="s">
        <v>80</v>
      </c>
      <c r="H30" s="5" t="s">
        <v>80</v>
      </c>
      <c r="I30" s="5" t="s">
        <v>80</v>
      </c>
      <c r="J30" s="5" t="s">
        <v>80</v>
      </c>
      <c r="K30" s="59" t="s">
        <v>80</v>
      </c>
      <c r="L30" s="65"/>
      <c r="M30" s="31"/>
      <c r="N30" s="54" t="s">
        <v>181</v>
      </c>
      <c r="O30" s="53">
        <v>1</v>
      </c>
    </row>
    <row r="31" spans="1:15" ht="20.65" customHeight="1">
      <c r="A31" s="5" t="s">
        <v>180</v>
      </c>
      <c r="B31" s="19">
        <v>6</v>
      </c>
      <c r="C31" s="19">
        <v>5</v>
      </c>
      <c r="D31" s="5" t="s">
        <v>80</v>
      </c>
      <c r="E31" s="5" t="s">
        <v>80</v>
      </c>
      <c r="F31" s="5" t="s">
        <v>80</v>
      </c>
      <c r="G31" s="5" t="s">
        <v>80</v>
      </c>
      <c r="H31" s="5" t="s">
        <v>80</v>
      </c>
      <c r="I31" s="5" t="s">
        <v>80</v>
      </c>
      <c r="J31" s="5" t="s">
        <v>80</v>
      </c>
      <c r="K31" s="59" t="s">
        <v>80</v>
      </c>
      <c r="L31" s="65"/>
      <c r="M31" s="31"/>
      <c r="N31" s="33"/>
      <c r="O31" s="36"/>
    </row>
    <row r="32" spans="1:15" ht="20.65" customHeight="1">
      <c r="A32" s="5" t="s">
        <v>182</v>
      </c>
      <c r="B32" s="5" t="s">
        <v>80</v>
      </c>
      <c r="C32" s="5" t="s">
        <v>80</v>
      </c>
      <c r="D32" s="5" t="s">
        <v>80</v>
      </c>
      <c r="E32" s="5" t="s">
        <v>80</v>
      </c>
      <c r="F32" s="5" t="s">
        <v>80</v>
      </c>
      <c r="G32" s="19">
        <v>8</v>
      </c>
      <c r="H32" s="19">
        <v>8</v>
      </c>
      <c r="I32" s="19">
        <v>7</v>
      </c>
      <c r="J32" s="19">
        <v>7</v>
      </c>
      <c r="K32" s="58">
        <v>6</v>
      </c>
      <c r="L32" s="65"/>
      <c r="M32" s="31"/>
      <c r="N32" s="31"/>
      <c r="O32" s="34"/>
    </row>
    <row r="33" spans="1:15" ht="20.65" customHeight="1">
      <c r="A33" s="5" t="s">
        <v>160</v>
      </c>
      <c r="B33" s="5" t="s">
        <v>80</v>
      </c>
      <c r="C33" s="5" t="s">
        <v>80</v>
      </c>
      <c r="D33" s="5" t="s">
        <v>80</v>
      </c>
      <c r="E33" s="19">
        <v>7</v>
      </c>
      <c r="F33" s="19">
        <v>7</v>
      </c>
      <c r="G33" s="19">
        <v>6</v>
      </c>
      <c r="H33" s="19">
        <v>6</v>
      </c>
      <c r="I33" s="19">
        <v>5</v>
      </c>
      <c r="J33" s="19">
        <v>5</v>
      </c>
      <c r="K33" s="59" t="s">
        <v>80</v>
      </c>
      <c r="L33" s="65"/>
      <c r="M33" s="31"/>
      <c r="N33" s="31"/>
      <c r="O33" s="34"/>
    </row>
    <row r="34" spans="1:15" ht="20.65" customHeight="1">
      <c r="A34" s="5" t="s">
        <v>183</v>
      </c>
      <c r="B34" s="5" t="s">
        <v>80</v>
      </c>
      <c r="C34" s="5" t="s">
        <v>80</v>
      </c>
      <c r="D34" s="5" t="s">
        <v>80</v>
      </c>
      <c r="E34" s="19">
        <v>5</v>
      </c>
      <c r="F34" s="19">
        <v>5</v>
      </c>
      <c r="G34" s="19">
        <v>4</v>
      </c>
      <c r="H34" s="19">
        <v>4</v>
      </c>
      <c r="I34" s="19">
        <v>3</v>
      </c>
      <c r="J34" s="19">
        <v>3</v>
      </c>
      <c r="K34" s="59" t="s">
        <v>80</v>
      </c>
      <c r="L34" s="65"/>
      <c r="M34" s="31"/>
      <c r="N34" s="31"/>
      <c r="O34" s="32"/>
    </row>
    <row r="35" spans="1:15" ht="20.65" customHeight="1">
      <c r="A35" s="5" t="s">
        <v>184</v>
      </c>
      <c r="B35" s="5" t="s">
        <v>80</v>
      </c>
      <c r="C35" s="5" t="s">
        <v>80</v>
      </c>
      <c r="D35" s="19">
        <v>7</v>
      </c>
      <c r="E35" s="19">
        <v>5</v>
      </c>
      <c r="F35" s="19">
        <v>5</v>
      </c>
      <c r="G35" s="19">
        <v>4</v>
      </c>
      <c r="H35" s="19">
        <v>4</v>
      </c>
      <c r="I35" s="19">
        <v>3</v>
      </c>
      <c r="J35" s="19">
        <v>3</v>
      </c>
      <c r="K35" s="59" t="s">
        <v>80</v>
      </c>
      <c r="L35" s="65"/>
      <c r="M35" s="31"/>
      <c r="N35" s="33"/>
      <c r="O35" s="34"/>
    </row>
    <row r="36" spans="1:15" ht="20.65" customHeight="1">
      <c r="A36" s="5" t="s">
        <v>185</v>
      </c>
      <c r="B36" s="5" t="s">
        <v>80</v>
      </c>
      <c r="C36" s="19">
        <v>8</v>
      </c>
      <c r="D36" s="19">
        <v>6</v>
      </c>
      <c r="E36" s="19">
        <v>4</v>
      </c>
      <c r="F36" s="19">
        <v>4</v>
      </c>
      <c r="G36" s="5" t="s">
        <v>80</v>
      </c>
      <c r="H36" s="5" t="s">
        <v>80</v>
      </c>
      <c r="I36" s="5" t="s">
        <v>80</v>
      </c>
      <c r="J36" s="5" t="s">
        <v>80</v>
      </c>
      <c r="K36" s="59" t="s">
        <v>80</v>
      </c>
      <c r="L36" s="65"/>
      <c r="M36" s="31"/>
      <c r="N36" s="31"/>
      <c r="O36" s="32"/>
    </row>
    <row r="37" spans="1:15" ht="20.65" customHeight="1">
      <c r="A37" s="5" t="s">
        <v>186</v>
      </c>
      <c r="B37" s="5" t="s">
        <v>80</v>
      </c>
      <c r="C37" s="19">
        <v>8</v>
      </c>
      <c r="D37" s="19">
        <v>6</v>
      </c>
      <c r="E37" s="5" t="s">
        <v>80</v>
      </c>
      <c r="F37" s="5" t="s">
        <v>80</v>
      </c>
      <c r="G37" s="5" t="s">
        <v>80</v>
      </c>
      <c r="H37" s="5" t="s">
        <v>80</v>
      </c>
      <c r="I37" s="5" t="s">
        <v>80</v>
      </c>
      <c r="J37" s="5" t="s">
        <v>80</v>
      </c>
      <c r="K37" s="59" t="s">
        <v>80</v>
      </c>
      <c r="L37" s="65"/>
      <c r="M37" s="31"/>
      <c r="N37" s="31"/>
      <c r="O37" s="32"/>
    </row>
    <row r="38" spans="1:15" ht="20.65" customHeight="1">
      <c r="A38" s="5" t="s">
        <v>187</v>
      </c>
      <c r="B38" s="5" t="s">
        <v>80</v>
      </c>
      <c r="C38" s="5" t="s">
        <v>80</v>
      </c>
      <c r="D38" s="5" t="s">
        <v>80</v>
      </c>
      <c r="E38" s="19">
        <v>8</v>
      </c>
      <c r="F38" s="19">
        <v>8</v>
      </c>
      <c r="G38" s="19">
        <v>6</v>
      </c>
      <c r="H38" s="19">
        <v>6</v>
      </c>
      <c r="I38" s="19">
        <v>5</v>
      </c>
      <c r="J38" s="19">
        <v>5</v>
      </c>
      <c r="K38" s="58">
        <v>4</v>
      </c>
      <c r="L38" s="65"/>
      <c r="M38" s="31"/>
      <c r="N38" s="33"/>
      <c r="O38" s="34"/>
    </row>
    <row r="39" spans="1:15" ht="20.65" customHeight="1">
      <c r="A39" s="5" t="s">
        <v>188</v>
      </c>
      <c r="B39" s="5" t="s">
        <v>80</v>
      </c>
      <c r="C39" s="5" t="s">
        <v>80</v>
      </c>
      <c r="D39" s="5" t="s">
        <v>80</v>
      </c>
      <c r="E39" s="19">
        <v>7</v>
      </c>
      <c r="F39" s="19">
        <v>7</v>
      </c>
      <c r="G39" s="19">
        <v>4</v>
      </c>
      <c r="H39" s="19">
        <v>4</v>
      </c>
      <c r="I39" s="5" t="s">
        <v>80</v>
      </c>
      <c r="J39" s="5" t="s">
        <v>80</v>
      </c>
      <c r="K39" s="59" t="s">
        <v>80</v>
      </c>
      <c r="L39" s="65"/>
      <c r="M39" s="33"/>
      <c r="N39" s="33"/>
      <c r="O39" s="34"/>
    </row>
    <row r="40" spans="1:15" ht="20.65" customHeight="1">
      <c r="A40" s="22" t="s">
        <v>189</v>
      </c>
      <c r="B40" s="5" t="s">
        <v>80</v>
      </c>
      <c r="C40" s="5" t="s">
        <v>80</v>
      </c>
      <c r="D40" s="23">
        <v>7</v>
      </c>
      <c r="E40" s="23">
        <v>5</v>
      </c>
      <c r="F40" s="23">
        <v>5</v>
      </c>
      <c r="G40" s="5" t="s">
        <v>80</v>
      </c>
      <c r="H40" s="5" t="s">
        <v>80</v>
      </c>
      <c r="I40" s="5" t="s">
        <v>80</v>
      </c>
      <c r="J40" s="5" t="s">
        <v>80</v>
      </c>
      <c r="K40" s="59" t="s">
        <v>80</v>
      </c>
      <c r="L40" s="65"/>
      <c r="M40" s="33"/>
      <c r="N40" s="33"/>
      <c r="O40" s="34"/>
    </row>
    <row r="41" spans="1:15" ht="20.65" customHeight="1">
      <c r="A41" s="5" t="s">
        <v>190</v>
      </c>
      <c r="B41" s="5" t="s">
        <v>80</v>
      </c>
      <c r="C41" s="5" t="s">
        <v>80</v>
      </c>
      <c r="D41" s="5" t="s">
        <v>80</v>
      </c>
      <c r="E41" s="5" t="s">
        <v>80</v>
      </c>
      <c r="F41" s="5" t="s">
        <v>80</v>
      </c>
      <c r="G41" s="19" t="s">
        <v>80</v>
      </c>
      <c r="H41" s="19">
        <v>8</v>
      </c>
      <c r="I41" s="19">
        <v>7</v>
      </c>
      <c r="J41" s="19">
        <v>7</v>
      </c>
      <c r="K41" s="58">
        <v>6</v>
      </c>
      <c r="L41" s="65"/>
      <c r="M41" s="33"/>
      <c r="N41" s="33"/>
      <c r="O41" s="34"/>
    </row>
    <row r="42" spans="1:15" ht="20.65" customHeight="1">
      <c r="A42" s="5" t="s">
        <v>191</v>
      </c>
      <c r="B42" s="5" t="s">
        <v>80</v>
      </c>
      <c r="C42" s="5" t="s">
        <v>80</v>
      </c>
      <c r="D42" s="5" t="s">
        <v>80</v>
      </c>
      <c r="E42" s="19">
        <v>8</v>
      </c>
      <c r="F42" s="19">
        <v>8</v>
      </c>
      <c r="G42" s="19">
        <v>7</v>
      </c>
      <c r="H42" s="19">
        <v>7</v>
      </c>
      <c r="I42" s="19">
        <v>6</v>
      </c>
      <c r="J42" s="19">
        <v>6</v>
      </c>
      <c r="K42" s="58">
        <v>5</v>
      </c>
      <c r="L42" s="65"/>
      <c r="M42" s="33"/>
      <c r="N42" s="33"/>
      <c r="O42" s="34"/>
    </row>
    <row r="43" spans="1:15" ht="20.65" customHeight="1">
      <c r="A43" s="5" t="s">
        <v>192</v>
      </c>
      <c r="B43" s="5" t="s">
        <v>80</v>
      </c>
      <c r="C43" s="5" t="s">
        <v>80</v>
      </c>
      <c r="D43" s="19">
        <v>6</v>
      </c>
      <c r="E43" s="19">
        <v>5</v>
      </c>
      <c r="F43" s="19">
        <v>5</v>
      </c>
      <c r="G43" s="19">
        <v>5</v>
      </c>
      <c r="H43" s="19">
        <v>5</v>
      </c>
      <c r="I43" s="5" t="s">
        <v>80</v>
      </c>
      <c r="J43" s="5" t="s">
        <v>80</v>
      </c>
      <c r="K43" s="59" t="s">
        <v>80</v>
      </c>
      <c r="L43" s="65"/>
      <c r="M43" s="33"/>
      <c r="N43" s="33"/>
      <c r="O43" s="34"/>
    </row>
    <row r="44" spans="1:15" ht="20.65" customHeight="1">
      <c r="A44" s="5" t="s">
        <v>193</v>
      </c>
      <c r="B44" s="19">
        <v>7</v>
      </c>
      <c r="C44" s="19">
        <v>6</v>
      </c>
      <c r="D44" s="19">
        <v>5</v>
      </c>
      <c r="E44" s="5" t="s">
        <v>80</v>
      </c>
      <c r="F44" s="5" t="s">
        <v>80</v>
      </c>
      <c r="G44" s="5" t="s">
        <v>80</v>
      </c>
      <c r="H44" s="5" t="s">
        <v>80</v>
      </c>
      <c r="I44" s="5" t="s">
        <v>80</v>
      </c>
      <c r="J44" s="5" t="s">
        <v>80</v>
      </c>
      <c r="K44" s="59" t="s">
        <v>80</v>
      </c>
      <c r="L44" s="65"/>
      <c r="M44" s="33"/>
      <c r="N44" s="33"/>
      <c r="O44" s="34"/>
    </row>
    <row r="45" spans="1:15" ht="20.65" customHeight="1">
      <c r="A45" s="5" t="s">
        <v>194</v>
      </c>
      <c r="B45" s="5" t="s">
        <v>80</v>
      </c>
      <c r="C45" s="5" t="s">
        <v>80</v>
      </c>
      <c r="D45" s="5" t="s">
        <v>80</v>
      </c>
      <c r="E45" s="5" t="s">
        <v>80</v>
      </c>
      <c r="F45" s="5" t="s">
        <v>80</v>
      </c>
      <c r="G45" s="5" t="s">
        <v>80</v>
      </c>
      <c r="H45" s="5" t="s">
        <v>80</v>
      </c>
      <c r="I45" s="19" t="s">
        <v>80</v>
      </c>
      <c r="J45" s="19">
        <v>10</v>
      </c>
      <c r="K45" s="58">
        <v>8</v>
      </c>
      <c r="L45" s="65"/>
      <c r="M45" s="33"/>
      <c r="N45" s="33"/>
      <c r="O45" s="34"/>
    </row>
    <row r="46" spans="1:15" ht="20.65" customHeight="1">
      <c r="A46" s="5" t="s">
        <v>195</v>
      </c>
      <c r="B46" s="5" t="s">
        <v>80</v>
      </c>
      <c r="C46" s="5" t="s">
        <v>80</v>
      </c>
      <c r="D46" s="5" t="s">
        <v>80</v>
      </c>
      <c r="E46" s="5" t="s">
        <v>80</v>
      </c>
      <c r="F46" s="5" t="s">
        <v>80</v>
      </c>
      <c r="G46" s="19" t="s">
        <v>80</v>
      </c>
      <c r="H46" s="19">
        <v>10</v>
      </c>
      <c r="I46" s="19">
        <v>8</v>
      </c>
      <c r="J46" s="19">
        <v>8</v>
      </c>
      <c r="K46" s="58">
        <v>6</v>
      </c>
      <c r="L46" s="65"/>
      <c r="M46" s="33"/>
      <c r="N46" s="33"/>
      <c r="O46" s="34"/>
    </row>
    <row r="47" spans="1:15" ht="20.65" customHeight="1">
      <c r="A47" s="5" t="s">
        <v>196</v>
      </c>
      <c r="B47" s="5" t="s">
        <v>80</v>
      </c>
      <c r="C47" s="5" t="s">
        <v>80</v>
      </c>
      <c r="D47" s="5" t="s">
        <v>80</v>
      </c>
      <c r="E47" s="5" t="s">
        <v>80</v>
      </c>
      <c r="F47" s="5" t="s">
        <v>80</v>
      </c>
      <c r="G47" s="19">
        <v>9</v>
      </c>
      <c r="H47" s="19">
        <v>9</v>
      </c>
      <c r="I47" s="19">
        <v>7</v>
      </c>
      <c r="J47" s="19">
        <v>7</v>
      </c>
      <c r="K47" s="58">
        <v>6</v>
      </c>
      <c r="L47" s="65"/>
      <c r="M47" s="33"/>
      <c r="N47" s="33"/>
      <c r="O47" s="34"/>
    </row>
    <row r="48" spans="1:15" ht="20.65" customHeight="1">
      <c r="A48" s="5" t="s">
        <v>197</v>
      </c>
      <c r="B48" s="5" t="s">
        <v>80</v>
      </c>
      <c r="C48" s="5" t="s">
        <v>80</v>
      </c>
      <c r="D48" s="5" t="s">
        <v>80</v>
      </c>
      <c r="E48" s="5" t="s">
        <v>80</v>
      </c>
      <c r="F48" s="5" t="s">
        <v>80</v>
      </c>
      <c r="G48" s="19">
        <v>8</v>
      </c>
      <c r="H48" s="19">
        <v>8</v>
      </c>
      <c r="I48" s="19">
        <v>6</v>
      </c>
      <c r="J48" s="19">
        <v>6</v>
      </c>
      <c r="K48" s="58">
        <v>5</v>
      </c>
      <c r="L48" s="65"/>
      <c r="M48" s="33"/>
      <c r="N48" s="33"/>
      <c r="O48" s="34"/>
    </row>
    <row r="49" spans="1:15" ht="20.65" customHeight="1">
      <c r="A49" s="5" t="s">
        <v>198</v>
      </c>
      <c r="B49" s="5" t="s">
        <v>80</v>
      </c>
      <c r="C49" s="5" t="s">
        <v>80</v>
      </c>
      <c r="D49" s="5" t="s">
        <v>80</v>
      </c>
      <c r="E49" s="5" t="s">
        <v>80</v>
      </c>
      <c r="F49" s="5" t="s">
        <v>80</v>
      </c>
      <c r="G49" s="19">
        <v>7</v>
      </c>
      <c r="H49" s="19">
        <v>7</v>
      </c>
      <c r="I49" s="19">
        <v>6</v>
      </c>
      <c r="J49" s="19">
        <v>6</v>
      </c>
      <c r="K49" s="58">
        <v>4</v>
      </c>
      <c r="L49" s="65"/>
      <c r="M49" s="33"/>
      <c r="N49" s="33"/>
      <c r="O49" s="34"/>
    </row>
    <row r="50" spans="1:15" ht="20.65" customHeight="1">
      <c r="A50" s="5" t="s">
        <v>199</v>
      </c>
      <c r="B50" s="5" t="s">
        <v>80</v>
      </c>
      <c r="C50" s="5" t="s">
        <v>80</v>
      </c>
      <c r="D50" s="5" t="s">
        <v>80</v>
      </c>
      <c r="E50" s="19">
        <v>7</v>
      </c>
      <c r="F50" s="19">
        <v>7</v>
      </c>
      <c r="G50" s="19">
        <v>6</v>
      </c>
      <c r="H50" s="19">
        <v>6</v>
      </c>
      <c r="I50" s="19">
        <v>5</v>
      </c>
      <c r="J50" s="19">
        <v>5</v>
      </c>
      <c r="K50" s="58">
        <v>4</v>
      </c>
      <c r="L50" s="65"/>
      <c r="M50" s="33"/>
      <c r="N50" s="33"/>
      <c r="O50" s="34"/>
    </row>
    <row r="51" spans="1:15" ht="20.65" customHeight="1">
      <c r="A51" s="22" t="s">
        <v>200</v>
      </c>
      <c r="B51" s="5" t="s">
        <v>80</v>
      </c>
      <c r="C51" s="23">
        <v>7</v>
      </c>
      <c r="D51" s="23">
        <v>6</v>
      </c>
      <c r="E51" s="23">
        <v>4</v>
      </c>
      <c r="F51" s="23">
        <v>4</v>
      </c>
      <c r="G51" s="5" t="s">
        <v>80</v>
      </c>
      <c r="H51" s="5" t="s">
        <v>80</v>
      </c>
      <c r="I51" s="5" t="s">
        <v>80</v>
      </c>
      <c r="J51" s="5" t="s">
        <v>80</v>
      </c>
      <c r="K51" s="59" t="s">
        <v>80</v>
      </c>
      <c r="L51" s="65"/>
      <c r="M51" s="33"/>
      <c r="N51" s="33"/>
      <c r="O51" s="34"/>
    </row>
    <row r="52" spans="1:15" ht="20.65" customHeight="1">
      <c r="A52" s="5" t="s">
        <v>201</v>
      </c>
      <c r="B52" s="5" t="s">
        <v>80</v>
      </c>
      <c r="C52" s="5" t="s">
        <v>80</v>
      </c>
      <c r="D52" s="5" t="s">
        <v>80</v>
      </c>
      <c r="E52" s="5" t="s">
        <v>80</v>
      </c>
      <c r="F52" s="5" t="s">
        <v>80</v>
      </c>
      <c r="G52" s="5" t="s">
        <v>80</v>
      </c>
      <c r="H52" s="5" t="s">
        <v>80</v>
      </c>
      <c r="I52" s="19">
        <v>9</v>
      </c>
      <c r="J52" s="19">
        <v>9</v>
      </c>
      <c r="K52" s="60">
        <v>8</v>
      </c>
      <c r="L52" s="65"/>
      <c r="M52" s="33"/>
      <c r="N52" s="33"/>
      <c r="O52" s="34"/>
    </row>
    <row r="53" spans="1:15" ht="20.65" customHeight="1">
      <c r="A53" s="5" t="s">
        <v>202</v>
      </c>
      <c r="B53" s="5" t="s">
        <v>80</v>
      </c>
      <c r="C53" s="5" t="s">
        <v>80</v>
      </c>
      <c r="D53" s="5" t="s">
        <v>80</v>
      </c>
      <c r="E53" s="5" t="s">
        <v>80</v>
      </c>
      <c r="F53" s="5" t="s">
        <v>80</v>
      </c>
      <c r="G53" s="19">
        <v>9</v>
      </c>
      <c r="H53" s="19">
        <v>9</v>
      </c>
      <c r="I53" s="19">
        <v>8</v>
      </c>
      <c r="J53" s="19">
        <v>8</v>
      </c>
      <c r="K53" s="60">
        <v>7</v>
      </c>
      <c r="L53" s="65"/>
      <c r="M53" s="33"/>
      <c r="N53" s="33"/>
      <c r="O53" s="34"/>
    </row>
    <row r="54" spans="1:15" ht="20.65" customHeight="1">
      <c r="A54" s="5" t="s">
        <v>203</v>
      </c>
      <c r="B54" s="5" t="s">
        <v>80</v>
      </c>
      <c r="C54" s="5" t="s">
        <v>80</v>
      </c>
      <c r="D54" s="5" t="s">
        <v>80</v>
      </c>
      <c r="E54" s="19">
        <v>8</v>
      </c>
      <c r="F54" s="19">
        <v>8</v>
      </c>
      <c r="G54" s="19">
        <v>7</v>
      </c>
      <c r="H54" s="19">
        <v>7</v>
      </c>
      <c r="I54" s="19">
        <v>6</v>
      </c>
      <c r="J54" s="19">
        <v>6</v>
      </c>
      <c r="K54" s="60">
        <v>5</v>
      </c>
      <c r="L54" s="65"/>
      <c r="M54" s="33"/>
      <c r="N54" s="33"/>
      <c r="O54" s="34"/>
    </row>
    <row r="55" spans="1:15" ht="20.65" customHeight="1">
      <c r="A55" s="5" t="s">
        <v>204</v>
      </c>
      <c r="B55" s="5" t="s">
        <v>80</v>
      </c>
      <c r="C55" s="5" t="s">
        <v>80</v>
      </c>
      <c r="D55" s="19">
        <v>8</v>
      </c>
      <c r="E55" s="19">
        <v>6</v>
      </c>
      <c r="F55" s="19">
        <v>6</v>
      </c>
      <c r="G55" s="19">
        <v>5</v>
      </c>
      <c r="H55" s="19">
        <v>5</v>
      </c>
      <c r="I55" s="5" t="s">
        <v>80</v>
      </c>
      <c r="J55" s="5" t="s">
        <v>80</v>
      </c>
      <c r="K55" s="59" t="s">
        <v>80</v>
      </c>
      <c r="L55" s="65"/>
      <c r="M55" s="33"/>
      <c r="N55" s="33"/>
      <c r="O55" s="34"/>
    </row>
    <row r="56" spans="1:15" ht="20.65" customHeight="1">
      <c r="A56" s="5" t="s">
        <v>205</v>
      </c>
      <c r="B56" s="5" t="s">
        <v>80</v>
      </c>
      <c r="C56" s="19">
        <v>8</v>
      </c>
      <c r="D56" s="19">
        <v>6</v>
      </c>
      <c r="E56" s="19">
        <v>5</v>
      </c>
      <c r="F56" s="19">
        <v>5</v>
      </c>
      <c r="G56" s="5" t="s">
        <v>80</v>
      </c>
      <c r="H56" s="5" t="s">
        <v>80</v>
      </c>
      <c r="I56" s="5" t="s">
        <v>80</v>
      </c>
      <c r="J56" s="5" t="s">
        <v>80</v>
      </c>
      <c r="K56" s="59" t="s">
        <v>80</v>
      </c>
      <c r="L56" s="65"/>
      <c r="M56" s="33"/>
      <c r="N56" s="33"/>
      <c r="O56" s="34"/>
    </row>
    <row r="57" spans="1:15" ht="20.65" customHeight="1">
      <c r="A57" s="5" t="s">
        <v>206</v>
      </c>
      <c r="B57" s="19">
        <v>7</v>
      </c>
      <c r="C57" s="19">
        <v>6</v>
      </c>
      <c r="D57" s="19">
        <v>5</v>
      </c>
      <c r="E57" s="5" t="s">
        <v>80</v>
      </c>
      <c r="F57" s="5" t="s">
        <v>80</v>
      </c>
      <c r="G57" s="5" t="s">
        <v>80</v>
      </c>
      <c r="H57" s="5" t="s">
        <v>80</v>
      </c>
      <c r="I57" s="5" t="s">
        <v>80</v>
      </c>
      <c r="J57" s="5" t="s">
        <v>80</v>
      </c>
      <c r="K57" s="59" t="s">
        <v>80</v>
      </c>
      <c r="L57" s="65"/>
      <c r="M57" s="33"/>
      <c r="N57" s="33"/>
      <c r="O57" s="34"/>
    </row>
    <row r="58" spans="1:15" ht="20.65" customHeight="1">
      <c r="A58" s="5" t="s">
        <v>207</v>
      </c>
      <c r="B58" s="5" t="s">
        <v>80</v>
      </c>
      <c r="C58" s="5" t="s">
        <v>80</v>
      </c>
      <c r="D58" s="5" t="s">
        <v>80</v>
      </c>
      <c r="E58" s="5" t="s">
        <v>80</v>
      </c>
      <c r="F58" s="5" t="s">
        <v>80</v>
      </c>
      <c r="G58" s="5" t="s">
        <v>80</v>
      </c>
      <c r="H58" s="5" t="s">
        <v>80</v>
      </c>
      <c r="I58" s="5" t="s">
        <v>80</v>
      </c>
      <c r="J58" s="5" t="s">
        <v>80</v>
      </c>
      <c r="K58" s="58">
        <v>10</v>
      </c>
      <c r="L58" s="65"/>
      <c r="M58" s="33"/>
      <c r="N58" s="33"/>
      <c r="O58" s="34"/>
    </row>
    <row r="59" spans="1:15" ht="20.65" customHeight="1">
      <c r="A59" s="5" t="s">
        <v>208</v>
      </c>
      <c r="B59" s="5" t="s">
        <v>80</v>
      </c>
      <c r="C59" s="5" t="s">
        <v>80</v>
      </c>
      <c r="D59" s="5" t="s">
        <v>80</v>
      </c>
      <c r="E59" s="5" t="s">
        <v>80</v>
      </c>
      <c r="F59" s="5" t="s">
        <v>80</v>
      </c>
      <c r="G59" s="5" t="s">
        <v>80</v>
      </c>
      <c r="H59" s="5" t="s">
        <v>80</v>
      </c>
      <c r="I59" s="19" t="s">
        <v>80</v>
      </c>
      <c r="J59" s="19">
        <v>10</v>
      </c>
      <c r="K59" s="58">
        <v>9</v>
      </c>
      <c r="L59" s="65"/>
      <c r="M59" s="33"/>
      <c r="N59" s="33"/>
      <c r="O59" s="34"/>
    </row>
    <row r="60" spans="1:15" ht="20.65" customHeight="1">
      <c r="A60" s="5" t="s">
        <v>209</v>
      </c>
      <c r="B60" s="5" t="s">
        <v>80</v>
      </c>
      <c r="C60" s="5" t="s">
        <v>80</v>
      </c>
      <c r="D60" s="5" t="s">
        <v>80</v>
      </c>
      <c r="E60" s="5" t="s">
        <v>80</v>
      </c>
      <c r="F60" s="5" t="s">
        <v>80</v>
      </c>
      <c r="G60" s="19" t="s">
        <v>80</v>
      </c>
      <c r="H60" s="19">
        <v>10</v>
      </c>
      <c r="I60" s="19">
        <v>9</v>
      </c>
      <c r="J60" s="19">
        <v>9</v>
      </c>
      <c r="K60" s="58">
        <v>8</v>
      </c>
      <c r="L60" s="65"/>
      <c r="M60" s="33"/>
      <c r="N60" s="33"/>
      <c r="O60" s="34"/>
    </row>
    <row r="61" spans="1:15" ht="20.65" customHeight="1">
      <c r="A61" s="5" t="s">
        <v>210</v>
      </c>
      <c r="B61" s="5" t="s">
        <v>80</v>
      </c>
      <c r="C61" s="5" t="s">
        <v>80</v>
      </c>
      <c r="D61" s="5" t="s">
        <v>80</v>
      </c>
      <c r="E61" s="5" t="s">
        <v>80</v>
      </c>
      <c r="F61" s="5" t="s">
        <v>80</v>
      </c>
      <c r="G61" s="19">
        <v>9</v>
      </c>
      <c r="H61" s="19">
        <v>9</v>
      </c>
      <c r="I61" s="19">
        <v>8</v>
      </c>
      <c r="J61" s="19">
        <v>8</v>
      </c>
      <c r="K61" s="58">
        <v>7</v>
      </c>
      <c r="L61" s="65"/>
      <c r="M61" s="33"/>
      <c r="N61" s="33"/>
      <c r="O61" s="34"/>
    </row>
    <row r="62" spans="1:15" ht="20.65" customHeight="1">
      <c r="A62" s="5" t="s">
        <v>211</v>
      </c>
      <c r="B62" s="5" t="s">
        <v>80</v>
      </c>
      <c r="C62" s="5" t="s">
        <v>80</v>
      </c>
      <c r="D62" s="5" t="s">
        <v>80</v>
      </c>
      <c r="E62" s="5" t="s">
        <v>80</v>
      </c>
      <c r="F62" s="5" t="s">
        <v>80</v>
      </c>
      <c r="G62" s="19">
        <v>8</v>
      </c>
      <c r="H62" s="19">
        <v>8</v>
      </c>
      <c r="I62" s="19">
        <v>7</v>
      </c>
      <c r="J62" s="19">
        <v>7</v>
      </c>
      <c r="K62" s="58">
        <v>6</v>
      </c>
      <c r="L62" s="65"/>
      <c r="M62" s="33"/>
      <c r="N62" s="33"/>
      <c r="O62" s="34"/>
    </row>
    <row r="63" spans="1:15" ht="20.65" customHeight="1">
      <c r="A63" s="5" t="s">
        <v>212</v>
      </c>
      <c r="B63" s="5" t="s">
        <v>80</v>
      </c>
      <c r="C63" s="5" t="s">
        <v>80</v>
      </c>
      <c r="D63" s="19">
        <v>7</v>
      </c>
      <c r="E63" s="19">
        <v>6</v>
      </c>
      <c r="F63" s="19">
        <v>6</v>
      </c>
      <c r="G63" s="19">
        <v>5</v>
      </c>
      <c r="H63" s="19">
        <v>5</v>
      </c>
      <c r="I63" s="5" t="s">
        <v>80</v>
      </c>
      <c r="J63" s="5" t="s">
        <v>80</v>
      </c>
      <c r="K63" s="59" t="s">
        <v>80</v>
      </c>
      <c r="L63" s="65"/>
      <c r="M63" s="33"/>
      <c r="N63" s="33"/>
      <c r="O63" s="34"/>
    </row>
    <row r="64" spans="1:15" ht="20.65" customHeight="1">
      <c r="A64" s="5" t="s">
        <v>213</v>
      </c>
      <c r="B64" s="5" t="s">
        <v>80</v>
      </c>
      <c r="C64" s="5" t="s">
        <v>80</v>
      </c>
      <c r="D64" s="5" t="s">
        <v>80</v>
      </c>
      <c r="E64" s="5" t="s">
        <v>80</v>
      </c>
      <c r="F64" s="5" t="s">
        <v>80</v>
      </c>
      <c r="G64" s="5" t="s">
        <v>80</v>
      </c>
      <c r="H64" s="5" t="s">
        <v>80</v>
      </c>
      <c r="I64" s="5" t="s">
        <v>80</v>
      </c>
      <c r="J64" s="5" t="s">
        <v>80</v>
      </c>
      <c r="K64" s="58">
        <v>10</v>
      </c>
      <c r="L64" s="66"/>
      <c r="M64" s="33"/>
      <c r="N64" s="33"/>
      <c r="O64" s="34"/>
    </row>
    <row r="65" spans="1:15" ht="20.65" customHeight="1">
      <c r="A65" s="5" t="s">
        <v>214</v>
      </c>
      <c r="B65" s="5" t="s">
        <v>80</v>
      </c>
      <c r="C65" s="5" t="s">
        <v>80</v>
      </c>
      <c r="D65" s="5" t="s">
        <v>80</v>
      </c>
      <c r="E65" s="5" t="s">
        <v>80</v>
      </c>
      <c r="F65" s="5" t="s">
        <v>80</v>
      </c>
      <c r="G65" s="5" t="s">
        <v>80</v>
      </c>
      <c r="H65" s="5" t="s">
        <v>80</v>
      </c>
      <c r="I65" s="19" t="s">
        <v>80</v>
      </c>
      <c r="J65" s="19">
        <v>10</v>
      </c>
      <c r="K65" s="60">
        <v>9</v>
      </c>
      <c r="L65" s="66"/>
      <c r="M65" s="33"/>
      <c r="N65" s="33"/>
      <c r="O65" s="34"/>
    </row>
    <row r="66" spans="1:15" ht="20.65" customHeight="1">
      <c r="A66" s="5" t="s">
        <v>215</v>
      </c>
      <c r="B66" s="5" t="s">
        <v>80</v>
      </c>
      <c r="C66" s="5" t="s">
        <v>80</v>
      </c>
      <c r="D66" s="5" t="s">
        <v>80</v>
      </c>
      <c r="E66" s="5" t="s">
        <v>80</v>
      </c>
      <c r="F66" s="5" t="s">
        <v>80</v>
      </c>
      <c r="G66" s="19" t="s">
        <v>80</v>
      </c>
      <c r="H66" s="19">
        <v>10</v>
      </c>
      <c r="I66" s="19">
        <v>9</v>
      </c>
      <c r="J66" s="19">
        <v>9</v>
      </c>
      <c r="K66" s="58">
        <v>8</v>
      </c>
      <c r="L66" s="65"/>
      <c r="M66" s="33"/>
      <c r="N66" s="33"/>
      <c r="O66" s="34"/>
    </row>
    <row r="67" spans="1:15" ht="20.65" customHeight="1">
      <c r="A67" s="5" t="s">
        <v>216</v>
      </c>
      <c r="B67" s="5" t="s">
        <v>80</v>
      </c>
      <c r="C67" s="5" t="s">
        <v>80</v>
      </c>
      <c r="D67" s="5" t="s">
        <v>80</v>
      </c>
      <c r="E67" s="5" t="s">
        <v>80</v>
      </c>
      <c r="F67" s="5" t="s">
        <v>80</v>
      </c>
      <c r="G67" s="19" t="s">
        <v>80</v>
      </c>
      <c r="H67" s="19">
        <v>10</v>
      </c>
      <c r="I67" s="19">
        <v>9</v>
      </c>
      <c r="J67" s="19">
        <v>9</v>
      </c>
      <c r="K67" s="58">
        <v>8</v>
      </c>
      <c r="L67" s="65"/>
      <c r="M67" s="33"/>
      <c r="N67" s="33"/>
      <c r="O67" s="34"/>
    </row>
    <row r="68" spans="1:15" ht="20.65" customHeight="1">
      <c r="A68" s="5" t="s">
        <v>217</v>
      </c>
      <c r="B68" s="5" t="s">
        <v>80</v>
      </c>
      <c r="C68" s="5" t="s">
        <v>80</v>
      </c>
      <c r="D68" s="5" t="s">
        <v>80</v>
      </c>
      <c r="E68" s="5" t="s">
        <v>80</v>
      </c>
      <c r="F68" s="5" t="s">
        <v>80</v>
      </c>
      <c r="G68" s="19">
        <v>9</v>
      </c>
      <c r="H68" s="19">
        <v>9</v>
      </c>
      <c r="I68" s="19">
        <v>8</v>
      </c>
      <c r="J68" s="19">
        <v>8</v>
      </c>
      <c r="K68" s="58">
        <v>7</v>
      </c>
      <c r="L68" s="65"/>
      <c r="M68" s="33"/>
      <c r="N68" s="33"/>
      <c r="O68" s="34"/>
    </row>
    <row r="69" spans="1:15" ht="20.65" customHeight="1">
      <c r="A69" s="5" t="s">
        <v>218</v>
      </c>
      <c r="B69" s="5" t="s">
        <v>80</v>
      </c>
      <c r="C69" s="5" t="s">
        <v>80</v>
      </c>
      <c r="D69" s="5" t="s">
        <v>80</v>
      </c>
      <c r="E69" s="5" t="s">
        <v>80</v>
      </c>
      <c r="F69" s="5" t="s">
        <v>80</v>
      </c>
      <c r="G69" s="19">
        <v>9</v>
      </c>
      <c r="H69" s="19">
        <v>9</v>
      </c>
      <c r="I69" s="19">
        <v>8</v>
      </c>
      <c r="J69" s="19">
        <v>8</v>
      </c>
      <c r="K69" s="58">
        <v>7</v>
      </c>
      <c r="L69" s="65"/>
      <c r="M69" s="33"/>
      <c r="N69" s="33"/>
      <c r="O69" s="34"/>
    </row>
    <row r="70" spans="1:15" ht="20.65" customHeight="1">
      <c r="A70" s="5" t="s">
        <v>219</v>
      </c>
      <c r="B70" s="5" t="s">
        <v>80</v>
      </c>
      <c r="C70" s="5" t="s">
        <v>80</v>
      </c>
      <c r="D70" s="5" t="s">
        <v>80</v>
      </c>
      <c r="E70" s="19">
        <v>7</v>
      </c>
      <c r="F70" s="19">
        <v>7</v>
      </c>
      <c r="G70" s="19">
        <v>6</v>
      </c>
      <c r="H70" s="19">
        <v>6</v>
      </c>
      <c r="I70" s="19">
        <v>5</v>
      </c>
      <c r="J70" s="19">
        <v>5</v>
      </c>
      <c r="K70" s="58">
        <v>4</v>
      </c>
      <c r="L70" s="65"/>
      <c r="M70" s="33"/>
      <c r="N70" s="33"/>
      <c r="O70" s="34"/>
    </row>
    <row r="71" spans="1:15" ht="20.65" customHeight="1">
      <c r="A71" s="5" t="s">
        <v>220</v>
      </c>
      <c r="B71" s="5" t="s">
        <v>80</v>
      </c>
      <c r="C71" s="5" t="s">
        <v>80</v>
      </c>
      <c r="D71" s="5" t="s">
        <v>80</v>
      </c>
      <c r="E71" s="19">
        <v>6</v>
      </c>
      <c r="F71" s="19">
        <v>6</v>
      </c>
      <c r="G71" s="19">
        <v>4</v>
      </c>
      <c r="H71" s="19">
        <v>4</v>
      </c>
      <c r="I71" s="5" t="s">
        <v>80</v>
      </c>
      <c r="J71" s="5" t="s">
        <v>80</v>
      </c>
      <c r="K71" s="59" t="s">
        <v>80</v>
      </c>
      <c r="L71" s="65"/>
      <c r="M71" s="33"/>
      <c r="N71" s="33"/>
      <c r="O71" s="34"/>
    </row>
    <row r="72" spans="1:15" ht="20.65" customHeight="1">
      <c r="A72" s="5" t="s">
        <v>221</v>
      </c>
      <c r="B72" s="5" t="s">
        <v>80</v>
      </c>
      <c r="C72" s="19">
        <v>7</v>
      </c>
      <c r="D72" s="19">
        <v>6</v>
      </c>
      <c r="E72" s="19">
        <v>5</v>
      </c>
      <c r="F72" s="19">
        <v>5</v>
      </c>
      <c r="G72" s="5" t="s">
        <v>80</v>
      </c>
      <c r="H72" s="5" t="s">
        <v>80</v>
      </c>
      <c r="I72" s="5" t="s">
        <v>80</v>
      </c>
      <c r="J72" s="5" t="s">
        <v>80</v>
      </c>
      <c r="K72" s="59" t="s">
        <v>80</v>
      </c>
      <c r="L72" s="65"/>
      <c r="M72" s="33"/>
      <c r="N72" s="33"/>
      <c r="O72" s="34"/>
    </row>
    <row r="73" spans="1:15" ht="20.65" customHeight="1">
      <c r="A73" s="5" t="s">
        <v>222</v>
      </c>
      <c r="B73" s="19">
        <v>9</v>
      </c>
      <c r="C73" s="19">
        <v>6</v>
      </c>
      <c r="D73" s="19">
        <v>5</v>
      </c>
      <c r="E73" s="5" t="s">
        <v>80</v>
      </c>
      <c r="F73" s="5" t="s">
        <v>80</v>
      </c>
      <c r="G73" s="5" t="s">
        <v>80</v>
      </c>
      <c r="H73" s="5" t="s">
        <v>80</v>
      </c>
      <c r="I73" s="5" t="s">
        <v>80</v>
      </c>
      <c r="J73" s="5" t="s">
        <v>80</v>
      </c>
      <c r="K73" s="59" t="s">
        <v>80</v>
      </c>
      <c r="L73" s="65"/>
      <c r="M73" s="33"/>
      <c r="N73" s="33"/>
      <c r="O73" s="34"/>
    </row>
    <row r="74" spans="1:15" ht="20.65" customHeight="1">
      <c r="A74" s="5" t="s">
        <v>279</v>
      </c>
      <c r="B74" s="5" t="s">
        <v>80</v>
      </c>
      <c r="C74" s="5" t="s">
        <v>80</v>
      </c>
      <c r="D74" s="19">
        <v>10</v>
      </c>
      <c r="E74" s="19">
        <v>9</v>
      </c>
      <c r="F74" s="19">
        <v>9</v>
      </c>
      <c r="G74" s="19">
        <v>8</v>
      </c>
      <c r="H74" s="19">
        <v>8</v>
      </c>
      <c r="I74" s="19">
        <v>7</v>
      </c>
      <c r="J74" s="19">
        <v>7</v>
      </c>
      <c r="K74" s="58">
        <v>6</v>
      </c>
      <c r="L74" s="65"/>
      <c r="M74" s="33"/>
      <c r="N74" s="33"/>
      <c r="O74" s="34"/>
    </row>
    <row r="75" spans="1:15" ht="20.65" customHeight="1">
      <c r="A75" s="5" t="s">
        <v>280</v>
      </c>
      <c r="B75" s="5" t="s">
        <v>80</v>
      </c>
      <c r="C75" s="5" t="s">
        <v>80</v>
      </c>
      <c r="D75" s="19">
        <v>7</v>
      </c>
      <c r="E75" s="19">
        <v>6</v>
      </c>
      <c r="F75" s="19">
        <v>6</v>
      </c>
      <c r="G75" s="19">
        <v>5</v>
      </c>
      <c r="H75" s="19">
        <v>5</v>
      </c>
      <c r="I75" s="5" t="s">
        <v>80</v>
      </c>
      <c r="J75" s="5" t="s">
        <v>80</v>
      </c>
      <c r="K75" s="59" t="s">
        <v>80</v>
      </c>
      <c r="L75" s="65"/>
      <c r="M75" s="33"/>
      <c r="N75" s="33"/>
      <c r="O75" s="34"/>
    </row>
    <row r="76" spans="1:15" ht="20.65" customHeight="1">
      <c r="A76" s="5" t="s">
        <v>224</v>
      </c>
      <c r="B76" s="5" t="s">
        <v>80</v>
      </c>
      <c r="C76" s="5" t="s">
        <v>80</v>
      </c>
      <c r="D76" s="5" t="s">
        <v>80</v>
      </c>
      <c r="E76" s="5" t="s">
        <v>80</v>
      </c>
      <c r="F76" s="5" t="s">
        <v>80</v>
      </c>
      <c r="G76" s="5" t="s">
        <v>80</v>
      </c>
      <c r="H76" s="5" t="s">
        <v>80</v>
      </c>
      <c r="I76" s="19">
        <v>10</v>
      </c>
      <c r="J76" s="19">
        <v>10</v>
      </c>
      <c r="K76" s="58">
        <v>9</v>
      </c>
      <c r="L76" s="65"/>
      <c r="M76" s="33"/>
      <c r="N76" s="33"/>
      <c r="O76" s="34"/>
    </row>
    <row r="77" spans="1:15" ht="20.65" customHeight="1">
      <c r="A77" s="5" t="s">
        <v>225</v>
      </c>
      <c r="B77" s="5" t="s">
        <v>80</v>
      </c>
      <c r="C77" s="5" t="s">
        <v>80</v>
      </c>
      <c r="D77" s="5" t="s">
        <v>80</v>
      </c>
      <c r="E77" s="5" t="s">
        <v>80</v>
      </c>
      <c r="F77" s="5" t="s">
        <v>80</v>
      </c>
      <c r="G77" s="19">
        <v>10</v>
      </c>
      <c r="H77" s="19">
        <v>10</v>
      </c>
      <c r="I77" s="19">
        <v>9</v>
      </c>
      <c r="J77" s="19">
        <v>9</v>
      </c>
      <c r="K77" s="58">
        <v>8</v>
      </c>
      <c r="L77" s="65"/>
      <c r="M77" s="33"/>
      <c r="N77" s="33"/>
      <c r="O77" s="34"/>
    </row>
    <row r="78" spans="1:15" ht="20.65" customHeight="1">
      <c r="A78" s="5" t="s">
        <v>226</v>
      </c>
      <c r="B78" s="5" t="s">
        <v>80</v>
      </c>
      <c r="C78" s="5" t="s">
        <v>80</v>
      </c>
      <c r="D78" s="5" t="s">
        <v>80</v>
      </c>
      <c r="E78" s="5" t="s">
        <v>80</v>
      </c>
      <c r="F78" s="5" t="s">
        <v>80</v>
      </c>
      <c r="G78" s="19">
        <v>10</v>
      </c>
      <c r="H78" s="19">
        <v>10</v>
      </c>
      <c r="I78" s="19">
        <v>9</v>
      </c>
      <c r="J78" s="19">
        <v>9</v>
      </c>
      <c r="K78" s="58">
        <v>8</v>
      </c>
      <c r="L78" s="65"/>
      <c r="M78" s="33"/>
      <c r="N78" s="33"/>
      <c r="O78" s="34"/>
    </row>
    <row r="79" spans="1:15" ht="20.65" customHeight="1">
      <c r="A79" s="5" t="s">
        <v>227</v>
      </c>
      <c r="B79" s="5" t="s">
        <v>80</v>
      </c>
      <c r="C79" s="5" t="s">
        <v>80</v>
      </c>
      <c r="D79" s="5" t="s">
        <v>80</v>
      </c>
      <c r="E79" s="5" t="s">
        <v>80</v>
      </c>
      <c r="F79" s="5" t="s">
        <v>80</v>
      </c>
      <c r="G79" s="19">
        <v>9</v>
      </c>
      <c r="H79" s="19">
        <v>9</v>
      </c>
      <c r="I79" s="19">
        <v>8</v>
      </c>
      <c r="J79" s="19">
        <v>8</v>
      </c>
      <c r="K79" s="58">
        <v>7</v>
      </c>
      <c r="L79" s="65"/>
      <c r="M79" s="33"/>
      <c r="N79" s="33"/>
      <c r="O79" s="34"/>
    </row>
    <row r="80" spans="1:15" ht="20.65" customHeight="1">
      <c r="A80" s="5" t="s">
        <v>223</v>
      </c>
      <c r="B80" s="5" t="s">
        <v>80</v>
      </c>
      <c r="C80" s="5" t="s">
        <v>80</v>
      </c>
      <c r="D80" s="19">
        <v>10</v>
      </c>
      <c r="E80" s="19">
        <v>9</v>
      </c>
      <c r="F80" s="19">
        <v>9</v>
      </c>
      <c r="G80" s="19">
        <v>8</v>
      </c>
      <c r="H80" s="19">
        <v>8</v>
      </c>
      <c r="I80" s="19">
        <v>7</v>
      </c>
      <c r="J80" s="19">
        <v>7</v>
      </c>
      <c r="K80" s="60">
        <v>6</v>
      </c>
      <c r="L80" s="65"/>
      <c r="M80" s="33"/>
      <c r="N80" s="37"/>
      <c r="O80" s="38"/>
    </row>
    <row r="81" spans="1:13" ht="20.65" customHeight="1">
      <c r="A81" s="5" t="s">
        <v>228</v>
      </c>
      <c r="B81" s="5" t="s">
        <v>80</v>
      </c>
      <c r="C81" s="5" t="s">
        <v>80</v>
      </c>
      <c r="D81" s="19">
        <v>8</v>
      </c>
      <c r="E81" s="19">
        <v>7</v>
      </c>
      <c r="F81" s="19">
        <v>7</v>
      </c>
      <c r="G81" s="19">
        <v>6</v>
      </c>
      <c r="H81" s="19">
        <v>6</v>
      </c>
      <c r="I81" s="19">
        <v>6</v>
      </c>
      <c r="J81" s="19">
        <v>6</v>
      </c>
      <c r="K81" s="60">
        <v>5</v>
      </c>
      <c r="L81" s="67"/>
      <c r="M81" s="37"/>
    </row>
    <row r="82" spans="1:13" ht="19.899999999999999" customHeight="1">
      <c r="A82" s="172" t="s">
        <v>306</v>
      </c>
      <c r="B82" s="5" t="s">
        <v>146</v>
      </c>
      <c r="C82" s="5" t="s">
        <v>146</v>
      </c>
      <c r="D82" s="5" t="s">
        <v>146</v>
      </c>
      <c r="E82" s="5" t="s">
        <v>146</v>
      </c>
      <c r="F82" s="5" t="s">
        <v>146</v>
      </c>
      <c r="G82" s="5" t="s">
        <v>146</v>
      </c>
      <c r="H82" s="5" t="s">
        <v>146</v>
      </c>
      <c r="I82" s="5" t="s">
        <v>146</v>
      </c>
      <c r="J82" s="5" t="s">
        <v>146</v>
      </c>
      <c r="K82" s="5" t="s">
        <v>146</v>
      </c>
      <c r="L82" s="67"/>
    </row>
  </sheetData>
  <sheetProtection algorithmName="SHA-512" hashValue="KrwUJP4bOVusMGK+sbKoCDepVETgDrVGhul131xDzfjrr9a9KzK2SX/pdrf54DsQW8NbN3BSyUNhJ68jkOiTaA==" saltValue="tK/eq9gnrFxsjc2MALCsAA==" spinCount="100000" sheet="1" objects="1" scenarios="1"/>
  <mergeCells count="6">
    <mergeCell ref="E2:G2"/>
    <mergeCell ref="A4:K4"/>
    <mergeCell ref="N4:O4"/>
    <mergeCell ref="N12:O12"/>
    <mergeCell ref="N27:O27"/>
    <mergeCell ref="N5:O5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workbookViewId="0">
      <selection activeCell="D4" sqref="D4"/>
    </sheetView>
  </sheetViews>
  <sheetFormatPr baseColWidth="10" defaultColWidth="10.85546875" defaultRowHeight="12.75" customHeight="1"/>
  <cols>
    <col min="1" max="3" width="20.5703125" style="8" customWidth="1"/>
    <col min="4" max="4" width="10.85546875" style="8" customWidth="1"/>
    <col min="5" max="16384" width="10.85546875" style="8"/>
  </cols>
  <sheetData>
    <row r="1" spans="1:4" ht="14.85" customHeight="1">
      <c r="A1" s="43"/>
      <c r="B1" s="43"/>
      <c r="C1" s="43"/>
      <c r="D1" s="39"/>
    </row>
    <row r="2" spans="1:4" ht="14.85" customHeight="1">
      <c r="A2" s="42"/>
      <c r="B2" s="44"/>
      <c r="C2" s="44"/>
      <c r="D2" s="39"/>
    </row>
    <row r="3" spans="1:4" ht="30" customHeight="1">
      <c r="A3" s="346" t="s">
        <v>229</v>
      </c>
      <c r="B3" s="347"/>
      <c r="C3" s="45" t="s">
        <v>230</v>
      </c>
      <c r="D3" s="45" t="s">
        <v>274</v>
      </c>
    </row>
    <row r="4" spans="1:4" ht="30" customHeight="1">
      <c r="A4" s="40" t="s">
        <v>231</v>
      </c>
      <c r="B4" s="45" t="s">
        <v>232</v>
      </c>
      <c r="C4" s="46">
        <v>1</v>
      </c>
      <c r="D4" s="46">
        <v>3</v>
      </c>
    </row>
    <row r="5" spans="1:4" ht="30" customHeight="1">
      <c r="A5" s="344" t="s">
        <v>233</v>
      </c>
      <c r="B5" s="45" t="s">
        <v>234</v>
      </c>
      <c r="C5" s="46">
        <v>1</v>
      </c>
      <c r="D5" s="46">
        <v>3</v>
      </c>
    </row>
    <row r="6" spans="1:4" ht="30" customHeight="1">
      <c r="A6" s="345"/>
      <c r="B6" s="45" t="s">
        <v>235</v>
      </c>
      <c r="C6" s="46">
        <v>2</v>
      </c>
      <c r="D6" s="46">
        <v>4</v>
      </c>
    </row>
    <row r="7" spans="1:4" ht="30" customHeight="1">
      <c r="A7" s="345"/>
      <c r="B7" s="45" t="s">
        <v>236</v>
      </c>
      <c r="C7" s="46" t="s">
        <v>297</v>
      </c>
      <c r="D7" s="46">
        <v>6</v>
      </c>
    </row>
    <row r="8" spans="1:4" ht="30" customHeight="1">
      <c r="A8" s="344" t="s">
        <v>237</v>
      </c>
      <c r="B8" s="45" t="s">
        <v>238</v>
      </c>
      <c r="C8" s="46">
        <v>1</v>
      </c>
      <c r="D8" s="46">
        <v>2</v>
      </c>
    </row>
    <row r="9" spans="1:4" ht="30" customHeight="1">
      <c r="A9" s="345"/>
      <c r="B9" s="45" t="s">
        <v>239</v>
      </c>
      <c r="C9" s="46">
        <v>2</v>
      </c>
      <c r="D9" s="46">
        <v>4</v>
      </c>
    </row>
    <row r="10" spans="1:4" ht="30" customHeight="1">
      <c r="A10" s="345"/>
      <c r="B10" s="45" t="s">
        <v>240</v>
      </c>
      <c r="C10" s="46">
        <v>3</v>
      </c>
      <c r="D10" s="46">
        <v>5</v>
      </c>
    </row>
    <row r="11" spans="1:4" ht="30" customHeight="1">
      <c r="A11" s="345"/>
      <c r="B11" s="45" t="s">
        <v>241</v>
      </c>
      <c r="C11" s="46" t="s">
        <v>272</v>
      </c>
      <c r="D11" s="46">
        <v>8</v>
      </c>
    </row>
    <row r="12" spans="1:4" ht="30" customHeight="1">
      <c r="A12" s="344" t="s">
        <v>242</v>
      </c>
      <c r="B12" s="45" t="s">
        <v>243</v>
      </c>
      <c r="C12" s="46">
        <v>2</v>
      </c>
      <c r="D12" s="46">
        <v>4</v>
      </c>
    </row>
    <row r="13" spans="1:4" ht="30" customHeight="1">
      <c r="A13" s="345"/>
      <c r="B13" s="45" t="s">
        <v>244</v>
      </c>
      <c r="C13" s="46">
        <v>3</v>
      </c>
      <c r="D13" s="46">
        <v>5</v>
      </c>
    </row>
    <row r="14" spans="1:4" ht="30" customHeight="1">
      <c r="A14" s="345"/>
      <c r="B14" s="45" t="s">
        <v>245</v>
      </c>
      <c r="C14" s="46">
        <v>4</v>
      </c>
      <c r="D14" s="46">
        <v>7</v>
      </c>
    </row>
    <row r="15" spans="1:4" ht="30" customHeight="1">
      <c r="A15" s="345"/>
      <c r="B15" s="45" t="s">
        <v>246</v>
      </c>
      <c r="C15" s="46" t="s">
        <v>273</v>
      </c>
      <c r="D15" s="46">
        <v>10</v>
      </c>
    </row>
    <row r="16" spans="1:4" ht="30" customHeight="1">
      <c r="A16" s="344" t="s">
        <v>247</v>
      </c>
      <c r="B16" s="45" t="s">
        <v>248</v>
      </c>
      <c r="C16" s="46">
        <v>2</v>
      </c>
      <c r="D16" s="46">
        <v>4</v>
      </c>
    </row>
    <row r="17" spans="1:4" ht="30" customHeight="1">
      <c r="A17" s="345"/>
      <c r="B17" s="45" t="s">
        <v>249</v>
      </c>
      <c r="C17" s="46">
        <v>3</v>
      </c>
      <c r="D17" s="46">
        <v>5</v>
      </c>
    </row>
    <row r="18" spans="1:4" ht="30" customHeight="1">
      <c r="A18" s="345"/>
      <c r="B18" s="45" t="s">
        <v>250</v>
      </c>
      <c r="C18" s="46">
        <v>4</v>
      </c>
      <c r="D18" s="46">
        <v>7</v>
      </c>
    </row>
    <row r="19" spans="1:4" ht="30" customHeight="1">
      <c r="A19" s="344" t="s">
        <v>251</v>
      </c>
      <c r="B19" s="45" t="s">
        <v>252</v>
      </c>
      <c r="C19" s="46">
        <v>3</v>
      </c>
      <c r="D19" s="46">
        <v>5</v>
      </c>
    </row>
    <row r="20" spans="1:4" ht="30" customHeight="1">
      <c r="A20" s="345"/>
      <c r="B20" s="45" t="s">
        <v>253</v>
      </c>
      <c r="C20" s="46">
        <v>4</v>
      </c>
      <c r="D20" s="46">
        <v>7</v>
      </c>
    </row>
    <row r="21" spans="1:4" ht="30" customHeight="1">
      <c r="A21" s="344" t="s">
        <v>254</v>
      </c>
      <c r="B21" s="45" t="s">
        <v>255</v>
      </c>
      <c r="C21" s="46">
        <v>5</v>
      </c>
      <c r="D21" s="46">
        <v>9</v>
      </c>
    </row>
    <row r="22" spans="1:4" ht="30" customHeight="1">
      <c r="A22" s="345"/>
      <c r="B22" s="45" t="s">
        <v>256</v>
      </c>
      <c r="C22" s="46">
        <v>6</v>
      </c>
      <c r="D22" s="46">
        <v>11</v>
      </c>
    </row>
    <row r="23" spans="1:4" ht="30" customHeight="1">
      <c r="A23" s="344" t="s">
        <v>257</v>
      </c>
      <c r="B23" s="45" t="s">
        <v>258</v>
      </c>
      <c r="C23" s="46">
        <v>2</v>
      </c>
      <c r="D23" s="46">
        <v>4</v>
      </c>
    </row>
    <row r="24" spans="1:4" ht="30" customHeight="1">
      <c r="A24" s="345"/>
      <c r="B24" s="45" t="s">
        <v>259</v>
      </c>
      <c r="C24" s="46">
        <v>3</v>
      </c>
      <c r="D24" s="46">
        <v>3</v>
      </c>
    </row>
    <row r="25" spans="1:4" ht="30" customHeight="1">
      <c r="A25" s="345"/>
      <c r="B25" s="45" t="s">
        <v>260</v>
      </c>
      <c r="C25" s="46">
        <v>4</v>
      </c>
      <c r="D25" s="46">
        <v>7</v>
      </c>
    </row>
    <row r="26" spans="1:4" ht="30" customHeight="1">
      <c r="A26" s="345"/>
      <c r="B26" s="45" t="s">
        <v>261</v>
      </c>
      <c r="C26" s="46">
        <v>5</v>
      </c>
      <c r="D26" s="46">
        <v>9</v>
      </c>
    </row>
    <row r="27" spans="1:4" ht="30" customHeight="1">
      <c r="A27" s="345"/>
      <c r="B27" s="45" t="s">
        <v>262</v>
      </c>
      <c r="C27" s="46">
        <v>6</v>
      </c>
      <c r="D27" s="46">
        <v>11</v>
      </c>
    </row>
    <row r="28" spans="1:4" ht="30" customHeight="1">
      <c r="A28" s="344" t="s">
        <v>263</v>
      </c>
      <c r="B28" s="45" t="s">
        <v>264</v>
      </c>
      <c r="C28" s="46" t="s">
        <v>272</v>
      </c>
      <c r="D28" s="46">
        <v>8</v>
      </c>
    </row>
    <row r="29" spans="1:4" ht="30" customHeight="1">
      <c r="A29" s="345"/>
      <c r="B29" s="45" t="s">
        <v>265</v>
      </c>
      <c r="C29" s="46">
        <v>5</v>
      </c>
      <c r="D29" s="46">
        <v>9</v>
      </c>
    </row>
    <row r="30" spans="1:4" ht="30" customHeight="1">
      <c r="A30" s="345"/>
      <c r="B30" s="45" t="s">
        <v>266</v>
      </c>
      <c r="C30" s="46">
        <v>6</v>
      </c>
      <c r="D30" s="46">
        <v>11</v>
      </c>
    </row>
    <row r="31" spans="1:4" ht="30" customHeight="1">
      <c r="A31" s="40" t="s">
        <v>267</v>
      </c>
      <c r="B31" s="45" t="s">
        <v>268</v>
      </c>
      <c r="C31" s="46" t="s">
        <v>272</v>
      </c>
      <c r="D31" s="46">
        <v>8</v>
      </c>
    </row>
  </sheetData>
  <sheetProtection algorithmName="SHA-512" hashValue="1c/6paGhQoQ2XzpuVsTDnoeIXAL22XZjs99AOm1lr+1EZLPOI1qDkEVWLd4h+/4tmlCTjZt/LsPu5QcbL/SRDw==" saltValue="Drjh7R/El6ODPEjoqfzEiA==" spinCount="100000" sheet="1" objects="1" scenarios="1"/>
  <mergeCells count="9">
    <mergeCell ref="A23:A27"/>
    <mergeCell ref="A28:A30"/>
    <mergeCell ref="A3:B3"/>
    <mergeCell ref="A5:A7"/>
    <mergeCell ref="A8:A11"/>
    <mergeCell ref="A12:A15"/>
    <mergeCell ref="A16:A18"/>
    <mergeCell ref="A19:A20"/>
    <mergeCell ref="A21:A22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FAP INDIV</vt:lpstr>
      <vt:lpstr>BASE DONNEES LANCERS</vt:lpstr>
      <vt:lpstr>BASE DONNEES ROULERS</vt:lpstr>
      <vt:lpstr>Catégories</vt:lpstr>
      <vt:lpstr>'FAP INDIV'!Zone_d_impression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EXT28300</dc:creator>
  <cp:lastModifiedBy>maelle</cp:lastModifiedBy>
  <cp:lastPrinted>2022-11-22T12:51:09Z</cp:lastPrinted>
  <dcterms:created xsi:type="dcterms:W3CDTF">2021-10-19T14:57:23Z</dcterms:created>
  <dcterms:modified xsi:type="dcterms:W3CDTF">2023-01-06T08:33:16Z</dcterms:modified>
</cp:coreProperties>
</file>