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Veronique\15- FORMATEUR Nat\Recyclage 2022\"/>
    </mc:Choice>
  </mc:AlternateContent>
  <xr:revisionPtr revIDLastSave="0" documentId="13_ncr:1_{6592F5C4-81AB-43B2-BA17-34193F258B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au chutes" sheetId="29" r:id="rId1"/>
    <sheet name="BA " sheetId="25" r:id="rId2"/>
    <sheet name="Chute Fiche" sheetId="2" r:id="rId3"/>
    <sheet name="Juge Coupon" sheetId="8" r:id="rId4"/>
    <sheet name="PJ - Récap" sheetId="9" r:id="rId5"/>
    <sheet name="PJ Coupon" sheetId="17" r:id="rId6"/>
    <sheet name="PJ Bilan" sheetId="11" r:id="rId7"/>
    <sheet name="DS Bilan" sheetId="26" r:id="rId8"/>
    <sheet name="Navette combiné" sheetId="27" r:id="rId9"/>
    <sheet name="Synthèse Combiné" sheetId="2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9" l="1"/>
  <c r="C14" i="29" s="1"/>
  <c r="C15" i="29" s="1"/>
  <c r="C16" i="29" s="1"/>
  <c r="C17" i="29" s="1"/>
  <c r="C18" i="29" s="1"/>
  <c r="C19" i="29" s="1"/>
  <c r="C20" i="29" s="1"/>
  <c r="C21" i="29" s="1"/>
  <c r="C22" i="29" s="1"/>
  <c r="C23" i="29" s="1"/>
  <c r="C24" i="29" s="1"/>
  <c r="C25" i="29" s="1"/>
  <c r="C26" i="29" s="1"/>
  <c r="C27" i="29" s="1"/>
  <c r="C28" i="29" s="1"/>
  <c r="C29" i="29" s="1"/>
  <c r="C30" i="29" s="1"/>
  <c r="C31" i="29" s="1"/>
  <c r="C32" i="29" s="1"/>
  <c r="C33" i="29" s="1"/>
  <c r="C12" i="29"/>
  <c r="C11" i="29"/>
  <c r="C10" i="29"/>
  <c r="D9" i="29"/>
  <c r="D10" i="29" s="1"/>
  <c r="D11" i="29" s="1"/>
  <c r="D12" i="29" s="1"/>
  <c r="D13" i="29" s="1"/>
  <c r="D14" i="29" s="1"/>
  <c r="D15" i="29" s="1"/>
  <c r="D16" i="29" s="1"/>
  <c r="D17" i="29" s="1"/>
  <c r="D18" i="29" s="1"/>
  <c r="D19" i="29" s="1"/>
  <c r="D20" i="29" s="1"/>
  <c r="D21" i="29" s="1"/>
  <c r="D22" i="29" s="1"/>
  <c r="D23" i="29" s="1"/>
  <c r="D24" i="29" s="1"/>
  <c r="D25" i="29" s="1"/>
  <c r="D26" i="29" s="1"/>
  <c r="D27" i="29" s="1"/>
  <c r="D28" i="29" s="1"/>
  <c r="D29" i="29" s="1"/>
  <c r="D30" i="29" s="1"/>
  <c r="D31" i="29" s="1"/>
  <c r="D32" i="29" s="1"/>
  <c r="D33" i="29" s="1"/>
  <c r="C9" i="29"/>
  <c r="E8" i="29"/>
  <c r="E9" i="29" s="1"/>
  <c r="E10" i="29" s="1"/>
  <c r="E11" i="29" s="1"/>
  <c r="E12" i="29" s="1"/>
  <c r="E13" i="29" s="1"/>
  <c r="E14" i="29" s="1"/>
  <c r="E15" i="29" s="1"/>
  <c r="E16" i="29" s="1"/>
  <c r="E17" i="29" s="1"/>
  <c r="E18" i="29" s="1"/>
  <c r="E19" i="29" s="1"/>
  <c r="E20" i="29" s="1"/>
  <c r="E21" i="29" s="1"/>
  <c r="E22" i="29" s="1"/>
  <c r="E23" i="29" s="1"/>
  <c r="E24" i="29" s="1"/>
  <c r="E25" i="29" s="1"/>
  <c r="E26" i="29" s="1"/>
  <c r="E27" i="29" s="1"/>
  <c r="E28" i="29" s="1"/>
  <c r="E29" i="29" s="1"/>
  <c r="E30" i="29" s="1"/>
  <c r="E31" i="29" s="1"/>
  <c r="E32" i="29" s="1"/>
  <c r="E33" i="29" s="1"/>
  <c r="D8" i="29"/>
  <c r="C8" i="29"/>
  <c r="E7" i="29"/>
  <c r="D7" i="29"/>
  <c r="C7" i="29"/>
  <c r="E6" i="29"/>
  <c r="D6" i="29"/>
  <c r="C6" i="29"/>
  <c r="E5" i="29"/>
  <c r="D5" i="29"/>
  <c r="C5" i="29"/>
  <c r="E4" i="29"/>
  <c r="D4" i="29"/>
  <c r="C4" i="29"/>
  <c r="J29" i="9"/>
  <c r="I29" i="9"/>
  <c r="H29" i="9"/>
  <c r="G29" i="9"/>
  <c r="F29" i="9"/>
  <c r="E29" i="9"/>
  <c r="K28" i="9"/>
  <c r="M28" i="9" s="1"/>
  <c r="L28" i="9" s="1"/>
  <c r="S26" i="9"/>
  <c r="J26" i="9"/>
  <c r="J27" i="9" s="1"/>
  <c r="I26" i="9"/>
  <c r="I27" i="9" s="1"/>
  <c r="H26" i="9"/>
  <c r="H27" i="9" s="1"/>
  <c r="G26" i="9"/>
  <c r="G27" i="9" s="1"/>
  <c r="F26" i="9"/>
  <c r="F27" i="9" s="1"/>
  <c r="E26" i="9"/>
  <c r="E27" i="9" s="1"/>
  <c r="K25" i="9"/>
  <c r="M25" i="9" s="1"/>
  <c r="J24" i="9"/>
  <c r="I24" i="9"/>
  <c r="H24" i="9"/>
  <c r="G24" i="9"/>
  <c r="F24" i="9"/>
  <c r="E24" i="9"/>
  <c r="K23" i="9"/>
  <c r="M23" i="9" s="1"/>
  <c r="S21" i="9"/>
  <c r="J21" i="9"/>
  <c r="J22" i="9" s="1"/>
  <c r="I21" i="9"/>
  <c r="I22" i="9" s="1"/>
  <c r="H21" i="9"/>
  <c r="H22" i="9" s="1"/>
  <c r="G21" i="9"/>
  <c r="G22" i="9" s="1"/>
  <c r="F21" i="9"/>
  <c r="F22" i="9" s="1"/>
  <c r="E21" i="9"/>
  <c r="E22" i="9" s="1"/>
  <c r="K20" i="9"/>
  <c r="M20" i="9" s="1"/>
  <c r="J19" i="9"/>
  <c r="I19" i="9"/>
  <c r="H19" i="9"/>
  <c r="G19" i="9"/>
  <c r="F19" i="9"/>
  <c r="E19" i="9"/>
  <c r="K18" i="9"/>
  <c r="M18" i="9" s="1"/>
  <c r="S16" i="9"/>
  <c r="J16" i="9"/>
  <c r="J17" i="9" s="1"/>
  <c r="I16" i="9"/>
  <c r="I17" i="9" s="1"/>
  <c r="H16" i="9"/>
  <c r="H17" i="9" s="1"/>
  <c r="G16" i="9"/>
  <c r="G17" i="9" s="1"/>
  <c r="F16" i="9"/>
  <c r="F17" i="9" s="1"/>
  <c r="E16" i="9"/>
  <c r="E17" i="9" s="1"/>
  <c r="K15" i="9"/>
  <c r="M15" i="9" s="1"/>
  <c r="J14" i="9"/>
  <c r="I14" i="9"/>
  <c r="H14" i="9"/>
  <c r="G14" i="9"/>
  <c r="F14" i="9"/>
  <c r="E14" i="9"/>
  <c r="K13" i="9"/>
  <c r="M13" i="9" s="1"/>
  <c r="S11" i="9"/>
  <c r="J11" i="9"/>
  <c r="J12" i="9" s="1"/>
  <c r="I11" i="9"/>
  <c r="I12" i="9" s="1"/>
  <c r="H11" i="9"/>
  <c r="H12" i="9" s="1"/>
  <c r="G11" i="9"/>
  <c r="G12" i="9" s="1"/>
  <c r="F11" i="9"/>
  <c r="F12" i="9" s="1"/>
  <c r="E11" i="9"/>
  <c r="E12" i="9" s="1"/>
  <c r="K10" i="9"/>
  <c r="M10" i="9" s="1"/>
  <c r="K5" i="9"/>
  <c r="M5" i="9" s="1"/>
  <c r="S6" i="9"/>
  <c r="K8" i="9"/>
  <c r="M8" i="9" s="1"/>
  <c r="E9" i="9"/>
  <c r="F9" i="9"/>
  <c r="G9" i="9"/>
  <c r="H9" i="9"/>
  <c r="I9" i="9"/>
  <c r="J9" i="9"/>
  <c r="L25" i="9" l="1"/>
  <c r="N25" i="9"/>
  <c r="N28" i="9"/>
  <c r="N5" i="9"/>
  <c r="L5" i="9"/>
  <c r="L23" i="9"/>
  <c r="N23" i="9"/>
  <c r="N20" i="9"/>
  <c r="L20" i="9"/>
  <c r="L18" i="9"/>
  <c r="N18" i="9"/>
  <c r="N15" i="9"/>
  <c r="L15" i="9"/>
  <c r="L13" i="9"/>
  <c r="N13" i="9"/>
  <c r="N10" i="9"/>
  <c r="L10" i="9"/>
  <c r="L8" i="9"/>
  <c r="N8" i="9"/>
  <c r="I6" i="9" l="1"/>
  <c r="I7" i="9" s="1"/>
  <c r="J6" i="9"/>
  <c r="J7" i="9" s="1"/>
  <c r="G6" i="9"/>
  <c r="G7" i="9" s="1"/>
  <c r="H6" i="9"/>
  <c r="H7" i="9" s="1"/>
  <c r="E6" i="9"/>
  <c r="E7" i="9" s="1"/>
  <c r="F6" i="9"/>
  <c r="F7" i="9" s="1"/>
</calcChain>
</file>

<file path=xl/sharedStrings.xml><?xml version="1.0" encoding="utf-8"?>
<sst xmlns="http://schemas.openxmlformats.org/spreadsheetml/2006/main" count="431" uniqueCount="184">
  <si>
    <t>INDIVIDUELS</t>
  </si>
  <si>
    <t>Moyenne degrés (équipes)</t>
  </si>
  <si>
    <t>Lieu :</t>
  </si>
  <si>
    <t>Date :</t>
  </si>
  <si>
    <t>Catégorie :</t>
  </si>
  <si>
    <t>BUREAU D'ACCUEIL</t>
  </si>
  <si>
    <t>Championnat TWIRLING</t>
  </si>
  <si>
    <t>et/ou CHRONO</t>
  </si>
  <si>
    <t>TEMPS</t>
  </si>
  <si>
    <t>NOMBRE DE CHUTES</t>
  </si>
  <si>
    <t>NOM du JUGE : ......................................................................................</t>
  </si>
  <si>
    <t>Championnat :</t>
  </si>
  <si>
    <t>INTERREGIONAL</t>
  </si>
  <si>
    <t>REGIONAL</t>
  </si>
  <si>
    <t>DEPARTEMENTAL</t>
  </si>
  <si>
    <t>Nature du Championnat :</t>
  </si>
  <si>
    <r>
      <t xml:space="preserve">Lieu : </t>
    </r>
    <r>
      <rPr>
        <sz val="10"/>
        <rFont val="Arial"/>
        <family val="2"/>
      </rPr>
      <t>……………………………………………………………….</t>
    </r>
    <r>
      <rPr>
        <b/>
        <sz val="10"/>
        <rFont val="Arial"/>
        <family val="2"/>
      </rPr>
      <t xml:space="preserve">  Date : </t>
    </r>
    <r>
      <rPr>
        <sz val="10"/>
        <rFont val="Arial"/>
        <family val="2"/>
      </rPr>
      <t>……………………</t>
    </r>
  </si>
  <si>
    <t>Chutes</t>
  </si>
  <si>
    <t>Signature</t>
  </si>
  <si>
    <t>Heure</t>
  </si>
  <si>
    <t>Nom ou Club</t>
  </si>
  <si>
    <t>Notes</t>
  </si>
  <si>
    <t>Juge 1</t>
  </si>
  <si>
    <t>Juge 2</t>
  </si>
  <si>
    <t>Juge 3</t>
  </si>
  <si>
    <t>Juge 4</t>
  </si>
  <si>
    <t>Juge 5</t>
  </si>
  <si>
    <t>Juge 6</t>
  </si>
  <si>
    <t>Totaux</t>
  </si>
  <si>
    <t>- 0,5</t>
  </si>
  <si>
    <t>Moy.</t>
  </si>
  <si>
    <t>+ 0,5</t>
  </si>
  <si>
    <t>Observations</t>
  </si>
  <si>
    <t>Tec</t>
  </si>
  <si>
    <t>CC 1</t>
  </si>
  <si>
    <t>CC 2</t>
  </si>
  <si>
    <t>CC3</t>
  </si>
  <si>
    <t>MOY</t>
  </si>
  <si>
    <t>P.J.</t>
  </si>
  <si>
    <t>Art</t>
  </si>
  <si>
    <t>Temps</t>
  </si>
  <si>
    <t>FEUILLE DE BILAN</t>
  </si>
  <si>
    <t>PRESIDENT DE JURY</t>
  </si>
  <si>
    <t>Composition du Jury</t>
  </si>
  <si>
    <t>NOMS et Prénoms</t>
  </si>
  <si>
    <t>Président du Jury</t>
  </si>
  <si>
    <t>Responsable Administratif</t>
  </si>
  <si>
    <t>Juge N°1</t>
  </si>
  <si>
    <t>Juge N°2</t>
  </si>
  <si>
    <t>Juge N°3</t>
  </si>
  <si>
    <t>Juge N°4</t>
  </si>
  <si>
    <t>Juge N°5</t>
  </si>
  <si>
    <t>Juge N°6</t>
  </si>
  <si>
    <t>Compteur de chutes N°1</t>
  </si>
  <si>
    <t>Compteur de chutes N°2</t>
  </si>
  <si>
    <t>Compteur de chutes N°3</t>
  </si>
  <si>
    <t>Catégories - Horaires - Nombre</t>
  </si>
  <si>
    <t>Catégorie(s) jugée(s) :</t>
  </si>
  <si>
    <t>Horaire du 1er passage :</t>
  </si>
  <si>
    <t>Horaire du dernier passage :</t>
  </si>
  <si>
    <t>FAITS MARQUANTS</t>
  </si>
  <si>
    <t>lors du déroulement de la compétition</t>
  </si>
  <si>
    <t xml:space="preserve">Evénements </t>
  </si>
  <si>
    <t>Conclusions</t>
  </si>
  <si>
    <t>Vu par le Responsable des jurys</t>
  </si>
  <si>
    <t>Fait le, …………………………</t>
  </si>
  <si>
    <t>Nom :</t>
  </si>
  <si>
    <t>Le Président de Jury</t>
  </si>
  <si>
    <t>Juges</t>
  </si>
  <si>
    <t>Effectif
Equipes</t>
  </si>
  <si>
    <t>TWIRLING</t>
  </si>
  <si>
    <t>Association</t>
  </si>
  <si>
    <t>1ère Note</t>
  </si>
  <si>
    <t>Note
Technique</t>
  </si>
  <si>
    <t>Note
Artistique</t>
  </si>
  <si>
    <t>Nom du twirler</t>
  </si>
  <si>
    <t>Bureau d'accueil N°1</t>
  </si>
  <si>
    <t>Bureau d'accueil N°2</t>
  </si>
  <si>
    <t>Nombre de twirlers (ou équipes) :</t>
  </si>
  <si>
    <t>Fonctions</t>
  </si>
  <si>
    <t>Directeur de Salle</t>
  </si>
  <si>
    <t>Pénalités annoncées</t>
  </si>
  <si>
    <t>Autres
pénalités</t>
  </si>
  <si>
    <t>Signature PJ</t>
  </si>
  <si>
    <t>Nombre de chutes</t>
  </si>
  <si>
    <t>Catégorie</t>
  </si>
  <si>
    <t>JURY</t>
  </si>
  <si>
    <t>Juge N°</t>
  </si>
  <si>
    <t xml:space="preserve"> .  .  .  .  .  .  .  .  .  .  .  .  .</t>
  </si>
  <si>
    <t xml:space="preserve"> .  .  .</t>
  </si>
  <si>
    <t>CC4</t>
  </si>
  <si>
    <t>Pénalité Temps</t>
  </si>
  <si>
    <t>Chutes
Temps et Pénalités</t>
  </si>
  <si>
    <t>JURY N°</t>
  </si>
  <si>
    <t>EQUIPES</t>
  </si>
  <si>
    <t>Compteur de chutes N°4</t>
  </si>
  <si>
    <t xml:space="preserve"> _   _   _   _   _   _   _   _   _  </t>
  </si>
  <si>
    <t xml:space="preserve"> _   _   _   _   _   _   _   _   _</t>
  </si>
  <si>
    <r>
      <t xml:space="preserve">JURY </t>
    </r>
    <r>
      <rPr>
        <sz val="12"/>
        <rFont val="Arial"/>
        <family val="2"/>
      </rPr>
      <t xml:space="preserve"> _   _   _</t>
    </r>
  </si>
  <si>
    <t>JURY N°  _   _   _</t>
  </si>
  <si>
    <t xml:space="preserve"> _   _   _   _   _   _   _   _   _   _   _</t>
  </si>
  <si>
    <t xml:space="preserve"> _   _   _   _   _   _</t>
  </si>
  <si>
    <t xml:space="preserve"> _   _   _   _</t>
  </si>
  <si>
    <t xml:space="preserve"> _   _</t>
  </si>
  <si>
    <t>COMPTEUR DE CHUTES N° _   _   _</t>
  </si>
  <si>
    <t>NOM et PRENOM de l'Individuel :  _   _   _   _   _   _   _   _   _   _   _   _   _   _</t>
  </si>
  <si>
    <t>NOM du CLUB :  _   _   _   _   _   _   _   _   _   _   _   _   _   _   _   _   _   _   _</t>
  </si>
  <si>
    <t>PJ</t>
  </si>
  <si>
    <t>Note   corrigée</t>
  </si>
  <si>
    <r>
      <t xml:space="preserve">CHAMPIONNAT  DE  TWIRLING </t>
    </r>
    <r>
      <rPr>
        <b/>
        <sz val="8"/>
        <color indexed="63"/>
        <rFont val="Arial"/>
        <family val="2"/>
      </rPr>
      <t>_   _   _   _   _   _   _   _   _   _   _   _</t>
    </r>
  </si>
  <si>
    <t>Observations:</t>
  </si>
  <si>
    <t xml:space="preserve">Catégorie: </t>
  </si>
  <si>
    <t xml:space="preserve">  _   _   _   _   _   _   _</t>
  </si>
  <si>
    <t>NATIONAL</t>
  </si>
  <si>
    <t>Pénalité chutes</t>
  </si>
  <si>
    <t>Corr.</t>
  </si>
  <si>
    <t>Nom du PJ ou RA</t>
  </si>
  <si>
    <t>DS</t>
  </si>
  <si>
    <t>Jury :</t>
  </si>
  <si>
    <t>Nom du twirler :</t>
  </si>
  <si>
    <t xml:space="preserve">Association : </t>
  </si>
  <si>
    <t>Nombre de participants</t>
  </si>
  <si>
    <t xml:space="preserve">Né(e)s de </t>
  </si>
  <si>
    <t>à</t>
  </si>
  <si>
    <t>Remarques :</t>
  </si>
  <si>
    <t>Signature  :</t>
  </si>
  <si>
    <t>Art.3.1 Pénalité</t>
  </si>
  <si>
    <t>DIRECTEUR DE SALLE</t>
  </si>
  <si>
    <t>Compte-rendu de compétition</t>
  </si>
  <si>
    <t xml:space="preserve">Nom du directeur de salle : </t>
  </si>
  <si>
    <t>Salle :</t>
  </si>
  <si>
    <t>Catégories présentées :</t>
  </si>
  <si>
    <t xml:space="preserve">Heure prévue : </t>
  </si>
  <si>
    <t>Heure du dernier passage :</t>
  </si>
  <si>
    <t>Heure du 1er passage :</t>
  </si>
  <si>
    <t>Le directeur de salle</t>
  </si>
  <si>
    <t>Départemental</t>
  </si>
  <si>
    <t>Régional</t>
  </si>
  <si>
    <t>National</t>
  </si>
  <si>
    <t xml:space="preserve">Championnat </t>
  </si>
  <si>
    <r>
      <t xml:space="preserve">Lieu : </t>
    </r>
    <r>
      <rPr>
        <sz val="10"/>
        <rFont val="Arial"/>
        <family val="2"/>
      </rPr>
      <t>………………………………………………</t>
    </r>
    <r>
      <rPr>
        <b/>
        <sz val="10"/>
        <rFont val="Arial"/>
        <family val="2"/>
      </rPr>
      <t xml:space="preserve">  Date : </t>
    </r>
    <r>
      <rPr>
        <sz val="10"/>
        <rFont val="Arial"/>
        <family val="2"/>
      </rPr>
      <t>………………….....……</t>
    </r>
  </si>
  <si>
    <t>Installations :</t>
  </si>
  <si>
    <t>Matériel :</t>
  </si>
  <si>
    <t>Organisation générale :</t>
  </si>
  <si>
    <t>Juges :</t>
  </si>
  <si>
    <t>Ambiance générale pendant la compétition :</t>
  </si>
  <si>
    <t>Incidents et décisions prises :</t>
  </si>
  <si>
    <t>Observations et suggestions éventuelles :</t>
  </si>
  <si>
    <t xml:space="preserve"> Coupon BA 2023</t>
  </si>
  <si>
    <t>Coupon BA 2023</t>
  </si>
  <si>
    <t>Coupon CC 2023</t>
  </si>
  <si>
    <t>Coupon juge 2023</t>
  </si>
  <si>
    <t>PJ-RA Récap 2023</t>
  </si>
  <si>
    <t>Coupon PJ 2023</t>
  </si>
  <si>
    <t>PJ Bilan 2023</t>
  </si>
  <si>
    <t>DS Bilan 2023</t>
  </si>
  <si>
    <t>NOTE PROVISOIRE DU COMBINE</t>
  </si>
  <si>
    <t>Duo 2</t>
  </si>
  <si>
    <t>Duo 1</t>
  </si>
  <si>
    <t>EQUIPE</t>
  </si>
  <si>
    <t>Total</t>
  </si>
  <si>
    <t>Pénalités autres</t>
  </si>
  <si>
    <t>Moyenne Artistique</t>
  </si>
  <si>
    <t>Moyenne Technique</t>
  </si>
  <si>
    <t>Catégorie COMBINE</t>
  </si>
  <si>
    <t xml:space="preserve">Date : </t>
  </si>
  <si>
    <t>Nom du DS</t>
  </si>
  <si>
    <t>Combiné</t>
  </si>
  <si>
    <t>Notes attribuées par rubrique</t>
  </si>
  <si>
    <t>Pénalités à déduire</t>
  </si>
  <si>
    <t>Total après déduct. Pén.</t>
  </si>
  <si>
    <t>Nbre de chutes</t>
  </si>
  <si>
    <t>Technique</t>
  </si>
  <si>
    <t>Artistique</t>
  </si>
  <si>
    <t>Equipe</t>
  </si>
  <si>
    <t xml:space="preserve">Duo </t>
  </si>
  <si>
    <t>Note du combiné</t>
  </si>
  <si>
    <t>Navette combiné 2022-2023</t>
  </si>
  <si>
    <t>Synthèse combiné 2022-2023</t>
  </si>
  <si>
    <t>Pénalités</t>
  </si>
  <si>
    <t>Individuels</t>
  </si>
  <si>
    <t>Equipes</t>
  </si>
  <si>
    <t>Duos</t>
  </si>
  <si>
    <t>Pénalités chutes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</si>
</sst>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7"/>
      <color indexed="63"/>
      <name val="Arial"/>
      <family val="2"/>
    </font>
    <font>
      <b/>
      <sz val="8"/>
      <color indexed="63"/>
      <name val="Arial"/>
      <family val="2"/>
    </font>
    <font>
      <b/>
      <sz val="9"/>
      <color indexed="63"/>
      <name val="Arial"/>
      <family val="2"/>
    </font>
    <font>
      <sz val="7"/>
      <color indexed="63"/>
      <name val="Arial"/>
      <family val="2"/>
    </font>
    <font>
      <b/>
      <sz val="10"/>
      <color indexed="10"/>
      <name val="Arial"/>
      <family val="2"/>
    </font>
    <font>
      <sz val="9"/>
      <color indexed="6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0"/>
      <color indexed="12"/>
      <name val="Arial"/>
      <family val="2"/>
    </font>
    <font>
      <b/>
      <sz val="7"/>
      <color indexed="63"/>
      <name val="Small Fonts"/>
      <family val="2"/>
    </font>
    <font>
      <i/>
      <sz val="8"/>
      <name val="Arial"/>
      <family val="2"/>
    </font>
    <font>
      <i/>
      <sz val="7"/>
      <name val="Small Fonts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8"/>
      <color indexed="63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0"/>
      <name val="Gill Sans Ultra Bold"/>
      <family val="2"/>
    </font>
    <font>
      <sz val="10"/>
      <color indexed="10"/>
      <name val="Arial"/>
      <family val="2"/>
    </font>
    <font>
      <u/>
      <sz val="11"/>
      <name val="Arial"/>
      <family val="2"/>
    </font>
    <font>
      <sz val="8"/>
      <color theme="1"/>
      <name val="Arial"/>
      <family val="2"/>
    </font>
    <font>
      <sz val="10"/>
      <name val="Brush Script MT"/>
      <family val="4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double">
        <color indexed="64"/>
      </bottom>
      <diagonal/>
    </border>
    <border>
      <left style="medium">
        <color indexed="59"/>
      </left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5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59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59"/>
      </left>
      <right style="medium">
        <color indexed="64"/>
      </right>
      <top style="double">
        <color indexed="64"/>
      </top>
      <bottom/>
      <diagonal/>
    </border>
    <border>
      <left style="medium">
        <color indexed="59"/>
      </left>
      <right style="medium">
        <color indexed="64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59"/>
      </left>
      <right style="medium">
        <color indexed="64"/>
      </right>
      <top style="medium">
        <color indexed="59"/>
      </top>
      <bottom/>
      <diagonal/>
    </border>
    <border>
      <left style="medium">
        <color indexed="59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5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59"/>
      </right>
      <top style="medium">
        <color indexed="59"/>
      </top>
      <bottom/>
      <diagonal/>
    </border>
    <border>
      <left style="medium">
        <color indexed="64"/>
      </left>
      <right style="medium">
        <color indexed="59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59"/>
      </right>
      <top style="double">
        <color indexed="64"/>
      </top>
      <bottom/>
      <diagonal/>
    </border>
    <border>
      <left style="medium">
        <color indexed="64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/>
      <right/>
      <top style="medium">
        <color indexed="59"/>
      </top>
      <bottom style="medium">
        <color indexed="59"/>
      </bottom>
      <diagonal/>
    </border>
    <border>
      <left/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59"/>
      </left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medium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thin">
        <color indexed="59"/>
      </top>
      <bottom/>
      <diagonal/>
    </border>
    <border>
      <left style="medium">
        <color indexed="59"/>
      </left>
      <right/>
      <top style="thin">
        <color indexed="59"/>
      </top>
      <bottom style="medium">
        <color indexed="64"/>
      </bottom>
      <diagonal/>
    </border>
    <border>
      <left/>
      <right/>
      <top style="thin">
        <color indexed="59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411">
    <xf numFmtId="0" fontId="0" fillId="0" borderId="0" xfId="0"/>
    <xf numFmtId="0" fontId="3" fillId="0" borderId="0" xfId="0" applyFont="1"/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1" fillId="0" borderId="0" xfId="0" applyFont="1"/>
    <xf numFmtId="0" fontId="23" fillId="0" borderId="0" xfId="0" applyFont="1" applyAlignment="1">
      <alignment horizontal="center"/>
    </xf>
    <xf numFmtId="0" fontId="25" fillId="0" borderId="0" xfId="0" applyFont="1"/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19" xfId="0" applyFont="1" applyBorder="1"/>
    <xf numFmtId="0" fontId="3" fillId="0" borderId="24" xfId="0" applyFont="1" applyBorder="1"/>
    <xf numFmtId="0" fontId="14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64" fontId="15" fillId="0" borderId="30" xfId="0" applyNumberFormat="1" applyFont="1" applyBorder="1" applyAlignment="1" applyProtection="1">
      <alignment horizontal="center" vertical="center"/>
      <protection locked="0"/>
    </xf>
    <xf numFmtId="164" fontId="15" fillId="0" borderId="31" xfId="0" applyNumberFormat="1" applyFont="1" applyBorder="1" applyAlignment="1" applyProtection="1">
      <alignment horizontal="center" vertical="center"/>
      <protection locked="0"/>
    </xf>
    <xf numFmtId="164" fontId="15" fillId="0" borderId="32" xfId="0" applyNumberFormat="1" applyFont="1" applyBorder="1" applyAlignment="1" applyProtection="1">
      <alignment horizontal="center" vertical="center"/>
      <protection locked="0"/>
    </xf>
    <xf numFmtId="164" fontId="27" fillId="0" borderId="33" xfId="0" applyNumberFormat="1" applyFont="1" applyBorder="1" applyAlignment="1">
      <alignment horizontal="center" vertical="center"/>
    </xf>
    <xf numFmtId="164" fontId="27" fillId="0" borderId="34" xfId="0" applyNumberFormat="1" applyFont="1" applyBorder="1" applyAlignment="1">
      <alignment horizontal="center" vertical="center"/>
    </xf>
    <xf numFmtId="164" fontId="27" fillId="0" borderId="35" xfId="0" applyNumberFormat="1" applyFont="1" applyBorder="1" applyAlignment="1">
      <alignment horizontal="center" vertical="center"/>
    </xf>
    <xf numFmtId="164" fontId="27" fillId="0" borderId="36" xfId="0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horizontal="center" vertical="center"/>
    </xf>
    <xf numFmtId="164" fontId="27" fillId="0" borderId="38" xfId="0" applyNumberFormat="1" applyFont="1" applyBorder="1" applyAlignment="1">
      <alignment horizontal="center" vertical="center"/>
    </xf>
    <xf numFmtId="164" fontId="15" fillId="0" borderId="39" xfId="0" applyNumberFormat="1" applyFont="1" applyBorder="1" applyAlignment="1" applyProtection="1">
      <alignment horizontal="center" vertical="center"/>
      <protection locked="0"/>
    </xf>
    <xf numFmtId="164" fontId="15" fillId="0" borderId="40" xfId="0" applyNumberFormat="1" applyFont="1" applyBorder="1" applyAlignment="1" applyProtection="1">
      <alignment horizontal="center" vertical="center"/>
      <protection locked="0"/>
    </xf>
    <xf numFmtId="164" fontId="15" fillId="0" borderId="41" xfId="0" applyNumberFormat="1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4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29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4" fillId="2" borderId="47" xfId="0" applyFont="1" applyFill="1" applyBorder="1" applyAlignment="1">
      <alignment vertical="center"/>
    </xf>
    <xf numFmtId="0" fontId="14" fillId="2" borderId="48" xfId="0" applyFont="1" applyFill="1" applyBorder="1" applyAlignment="1">
      <alignment vertical="center"/>
    </xf>
    <xf numFmtId="0" fontId="14" fillId="2" borderId="49" xfId="0" applyFont="1" applyFill="1" applyBorder="1" applyAlignment="1">
      <alignment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vertical="center"/>
    </xf>
    <xf numFmtId="0" fontId="14" fillId="0" borderId="49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4" fillId="0" borderId="25" xfId="0" applyFont="1" applyBorder="1" applyAlignment="1">
      <alignment vertical="center" wrapText="1"/>
    </xf>
    <xf numFmtId="0" fontId="14" fillId="0" borderId="50" xfId="0" applyFont="1" applyBorder="1" applyAlignment="1">
      <alignment vertical="center"/>
    </xf>
    <xf numFmtId="0" fontId="30" fillId="0" borderId="0" xfId="0" applyFont="1" applyAlignment="1">
      <alignment horizontal="right"/>
    </xf>
    <xf numFmtId="0" fontId="29" fillId="0" borderId="0" xfId="0" applyFont="1" applyAlignment="1">
      <alignment horizontal="right" vertical="top"/>
    </xf>
    <xf numFmtId="0" fontId="14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/>
      <protection locked="0"/>
    </xf>
    <xf numFmtId="0" fontId="19" fillId="0" borderId="55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49" fontId="19" fillId="0" borderId="54" xfId="0" applyNumberFormat="1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9" fillId="0" borderId="61" xfId="0" applyFont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top" wrapText="1"/>
    </xf>
    <xf numFmtId="0" fontId="30" fillId="0" borderId="1" xfId="0" applyFont="1" applyBorder="1" applyAlignment="1">
      <alignment horizontal="right" vertical="top"/>
    </xf>
    <xf numFmtId="0" fontId="10" fillId="0" borderId="60" xfId="0" applyFont="1" applyBorder="1" applyAlignment="1">
      <alignment vertical="center"/>
    </xf>
    <xf numFmtId="0" fontId="14" fillId="0" borderId="6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 wrapText="1"/>
    </xf>
    <xf numFmtId="0" fontId="14" fillId="0" borderId="7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" fillId="0" borderId="1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16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horizontal="right" vertical="center"/>
      <protection locked="0"/>
    </xf>
    <xf numFmtId="0" fontId="18" fillId="0" borderId="68" xfId="0" applyFont="1" applyBorder="1" applyAlignment="1" applyProtection="1">
      <alignment vertical="center"/>
      <protection locked="0"/>
    </xf>
    <xf numFmtId="0" fontId="20" fillId="0" borderId="115" xfId="0" applyFont="1" applyBorder="1" applyAlignment="1" applyProtection="1">
      <alignment horizontal="center" vertical="center"/>
      <protection locked="0"/>
    </xf>
    <xf numFmtId="164" fontId="27" fillId="0" borderId="116" xfId="0" applyNumberFormat="1" applyFont="1" applyBorder="1" applyAlignment="1">
      <alignment horizontal="center" vertical="center"/>
    </xf>
    <xf numFmtId="164" fontId="27" fillId="0" borderId="117" xfId="0" applyNumberFormat="1" applyFont="1" applyBorder="1" applyAlignment="1">
      <alignment horizontal="center" vertical="center"/>
    </xf>
    <xf numFmtId="164" fontId="27" fillId="0" borderId="118" xfId="0" applyNumberFormat="1" applyFont="1" applyBorder="1" applyAlignment="1">
      <alignment horizontal="center" vertical="center"/>
    </xf>
    <xf numFmtId="164" fontId="15" fillId="3" borderId="119" xfId="0" applyNumberFormat="1" applyFont="1" applyFill="1" applyBorder="1" applyAlignment="1">
      <alignment horizontal="center" vertical="center"/>
    </xf>
    <xf numFmtId="164" fontId="15" fillId="3" borderId="120" xfId="0" applyNumberFormat="1" applyFont="1" applyFill="1" applyBorder="1" applyAlignment="1">
      <alignment horizontal="center" vertical="center"/>
    </xf>
    <xf numFmtId="164" fontId="15" fillId="3" borderId="121" xfId="0" applyNumberFormat="1" applyFont="1" applyFill="1" applyBorder="1" applyAlignment="1">
      <alignment horizontal="center" vertical="center"/>
    </xf>
    <xf numFmtId="0" fontId="18" fillId="0" borderId="123" xfId="0" applyFont="1" applyBorder="1" applyAlignment="1" applyProtection="1">
      <alignment horizontal="center" vertical="center"/>
      <protection locked="0"/>
    </xf>
    <xf numFmtId="0" fontId="18" fillId="0" borderId="124" xfId="0" applyFont="1" applyBorder="1" applyAlignment="1" applyProtection="1">
      <alignment horizontal="center" vertical="center"/>
      <protection locked="0"/>
    </xf>
    <xf numFmtId="0" fontId="18" fillId="0" borderId="125" xfId="0" applyFont="1" applyBorder="1" applyAlignment="1" applyProtection="1">
      <alignment horizontal="center" vertical="center"/>
      <protection locked="0"/>
    </xf>
    <xf numFmtId="0" fontId="19" fillId="0" borderId="79" xfId="0" applyFont="1" applyBorder="1" applyAlignment="1" applyProtection="1">
      <alignment horizontal="center" vertical="center"/>
      <protection locked="0"/>
    </xf>
    <xf numFmtId="0" fontId="15" fillId="0" borderId="127" xfId="0" applyFont="1" applyBorder="1" applyAlignment="1" applyProtection="1">
      <alignment horizontal="center" vertical="center"/>
      <protection locked="0"/>
    </xf>
    <xf numFmtId="0" fontId="15" fillId="0" borderId="128" xfId="0" applyFont="1" applyBorder="1" applyAlignment="1" applyProtection="1">
      <alignment horizontal="center" vertical="center"/>
      <protection locked="0"/>
    </xf>
    <xf numFmtId="0" fontId="15" fillId="0" borderId="129" xfId="0" applyFont="1" applyBorder="1" applyAlignment="1" applyProtection="1">
      <alignment horizontal="center" vertical="center"/>
      <protection locked="0"/>
    </xf>
    <xf numFmtId="1" fontId="21" fillId="0" borderId="130" xfId="0" applyNumberFormat="1" applyFont="1" applyBorder="1" applyAlignment="1" applyProtection="1">
      <alignment horizontal="center" vertical="center"/>
      <protection locked="0"/>
    </xf>
    <xf numFmtId="1" fontId="21" fillId="0" borderId="126" xfId="0" applyNumberFormat="1" applyFont="1" applyBorder="1" applyAlignment="1" applyProtection="1">
      <alignment horizontal="center" vertical="center"/>
      <protection locked="0"/>
    </xf>
    <xf numFmtId="0" fontId="16" fillId="0" borderId="133" xfId="0" applyFont="1" applyBorder="1" applyAlignment="1" applyProtection="1">
      <alignment vertical="center"/>
      <protection locked="0"/>
    </xf>
    <xf numFmtId="0" fontId="15" fillId="0" borderId="134" xfId="0" applyFont="1" applyBorder="1" applyAlignment="1" applyProtection="1">
      <alignment horizontal="center" vertical="center"/>
      <protection locked="0"/>
    </xf>
    <xf numFmtId="0" fontId="15" fillId="0" borderId="13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164" fontId="15" fillId="4" borderId="119" xfId="0" applyNumberFormat="1" applyFont="1" applyFill="1" applyBorder="1" applyAlignment="1">
      <alignment horizontal="center" vertical="center"/>
    </xf>
    <xf numFmtId="164" fontId="15" fillId="4" borderId="120" xfId="0" applyNumberFormat="1" applyFont="1" applyFill="1" applyBorder="1" applyAlignment="1">
      <alignment horizontal="center" vertical="center"/>
    </xf>
    <xf numFmtId="164" fontId="15" fillId="4" borderId="121" xfId="0" applyNumberFormat="1" applyFont="1" applyFill="1" applyBorder="1" applyAlignment="1">
      <alignment horizontal="center" vertical="center"/>
    </xf>
    <xf numFmtId="164" fontId="21" fillId="0" borderId="12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6" fillId="0" borderId="65" xfId="1" applyFont="1" applyBorder="1" applyAlignment="1">
      <alignment vertical="center"/>
    </xf>
    <xf numFmtId="0" fontId="4" fillId="0" borderId="0" xfId="1"/>
    <xf numFmtId="0" fontId="4" fillId="0" borderId="65" xfId="1" applyBorder="1"/>
    <xf numFmtId="0" fontId="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49" fontId="35" fillId="0" borderId="0" xfId="1" applyNumberFormat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34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4" fillId="0" borderId="0" xfId="1" applyFont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65" xfId="1" applyFont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35" fillId="0" borderId="67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1" xfId="1" applyFont="1" applyBorder="1"/>
    <xf numFmtId="0" fontId="21" fillId="0" borderId="1" xfId="1" applyFont="1" applyBorder="1"/>
    <xf numFmtId="0" fontId="21" fillId="0" borderId="1" xfId="1" applyFont="1" applyBorder="1" applyAlignment="1">
      <alignment horizontal="center"/>
    </xf>
    <xf numFmtId="0" fontId="35" fillId="0" borderId="0" xfId="1" applyFont="1"/>
    <xf numFmtId="0" fontId="35" fillId="0" borderId="64" xfId="1" applyFont="1" applyBorder="1"/>
    <xf numFmtId="0" fontId="5" fillId="0" borderId="65" xfId="1" applyFont="1" applyBorder="1" applyAlignment="1">
      <alignment horizontal="left" vertical="center"/>
    </xf>
    <xf numFmtId="0" fontId="21" fillId="0" borderId="0" xfId="1" applyFont="1"/>
    <xf numFmtId="0" fontId="21" fillId="0" borderId="64" xfId="1" applyFont="1" applyBorder="1"/>
    <xf numFmtId="0" fontId="3" fillId="0" borderId="65" xfId="1" applyFont="1" applyBorder="1" applyAlignment="1">
      <alignment horizontal="center"/>
    </xf>
    <xf numFmtId="0" fontId="4" fillId="0" borderId="1" xfId="1" applyBorder="1"/>
    <xf numFmtId="0" fontId="21" fillId="0" borderId="74" xfId="1" applyFont="1" applyBorder="1"/>
    <xf numFmtId="0" fontId="4" fillId="0" borderId="69" xfId="1" applyBorder="1"/>
    <xf numFmtId="0" fontId="37" fillId="0" borderId="0" xfId="1" applyFont="1"/>
    <xf numFmtId="0" fontId="5" fillId="0" borderId="0" xfId="1" applyFont="1"/>
    <xf numFmtId="0" fontId="5" fillId="0" borderId="64" xfId="1" applyFont="1" applyBorder="1"/>
    <xf numFmtId="0" fontId="40" fillId="0" borderId="0" xfId="1" applyFont="1"/>
    <xf numFmtId="0" fontId="4" fillId="0" borderId="64" xfId="1" applyBorder="1"/>
    <xf numFmtId="0" fontId="7" fillId="0" borderId="14" xfId="1" applyFont="1" applyBorder="1" applyAlignment="1">
      <alignment vertical="center"/>
    </xf>
    <xf numFmtId="0" fontId="4" fillId="0" borderId="14" xfId="1" applyBorder="1"/>
    <xf numFmtId="0" fontId="6" fillId="0" borderId="14" xfId="1" applyFont="1" applyBorder="1" applyAlignment="1">
      <alignment vertical="center"/>
    </xf>
    <xf numFmtId="0" fontId="4" fillId="0" borderId="71" xfId="1" applyBorder="1"/>
    <xf numFmtId="0" fontId="7" fillId="0" borderId="70" xfId="1" applyFont="1" applyBorder="1" applyAlignment="1">
      <alignment vertical="center"/>
    </xf>
    <xf numFmtId="0" fontId="6" fillId="0" borderId="62" xfId="1" applyFont="1" applyBorder="1" applyAlignment="1">
      <alignment vertical="center"/>
    </xf>
    <xf numFmtId="0" fontId="5" fillId="0" borderId="62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0" fontId="6" fillId="0" borderId="7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65" xfId="1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137" xfId="0" applyFont="1" applyBorder="1" applyAlignment="1">
      <alignment horizontal="left" vertical="center"/>
    </xf>
    <xf numFmtId="0" fontId="9" fillId="0" borderId="137" xfId="0" applyFont="1" applyBorder="1" applyAlignment="1">
      <alignment vertical="center"/>
    </xf>
    <xf numFmtId="0" fontId="41" fillId="0" borderId="0" xfId="0" applyFont="1"/>
    <xf numFmtId="0" fontId="42" fillId="0" borderId="0" xfId="0" applyFont="1"/>
    <xf numFmtId="0" fontId="41" fillId="0" borderId="15" xfId="0" applyFont="1" applyBorder="1"/>
    <xf numFmtId="0" fontId="41" fillId="0" borderId="15" xfId="0" applyFont="1" applyBorder="1" applyAlignment="1">
      <alignment horizontal="right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9" fillId="0" borderId="137" xfId="0" applyFont="1" applyBorder="1"/>
    <xf numFmtId="0" fontId="41" fillId="0" borderId="0" xfId="0" applyFont="1" applyAlignment="1">
      <alignment horizontal="right"/>
    </xf>
    <xf numFmtId="0" fontId="5" fillId="0" borderId="0" xfId="0" applyFont="1"/>
    <xf numFmtId="0" fontId="2" fillId="0" borderId="0" xfId="2"/>
    <xf numFmtId="0" fontId="2" fillId="0" borderId="0" xfId="2" applyAlignment="1">
      <alignment vertical="center"/>
    </xf>
    <xf numFmtId="0" fontId="2" fillId="0" borderId="138" xfId="2" applyBorder="1" applyAlignment="1">
      <alignment vertical="center"/>
    </xf>
    <xf numFmtId="0" fontId="2" fillId="0" borderId="141" xfId="2" applyBorder="1" applyAlignment="1">
      <alignment vertical="center"/>
    </xf>
    <xf numFmtId="0" fontId="2" fillId="0" borderId="15" xfId="2" applyBorder="1" applyAlignment="1">
      <alignment vertical="center"/>
    </xf>
    <xf numFmtId="0" fontId="2" fillId="0" borderId="142" xfId="2" applyBorder="1" applyAlignment="1">
      <alignment vertical="center"/>
    </xf>
    <xf numFmtId="0" fontId="2" fillId="0" borderId="52" xfId="2" applyBorder="1" applyAlignment="1">
      <alignment horizontal="center" vertical="center"/>
    </xf>
    <xf numFmtId="0" fontId="2" fillId="0" borderId="43" xfId="2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/>
    </xf>
    <xf numFmtId="0" fontId="2" fillId="0" borderId="149" xfId="2" applyBorder="1" applyAlignment="1">
      <alignment vertical="center"/>
    </xf>
    <xf numFmtId="0" fontId="2" fillId="0" borderId="150" xfId="2" applyBorder="1" applyAlignment="1">
      <alignment vertical="center"/>
    </xf>
    <xf numFmtId="0" fontId="2" fillId="0" borderId="151" xfId="2" applyBorder="1" applyAlignment="1">
      <alignment vertical="center"/>
    </xf>
    <xf numFmtId="0" fontId="2" fillId="0" borderId="139" xfId="2" applyBorder="1" applyAlignment="1">
      <alignment vertical="center"/>
    </xf>
    <xf numFmtId="0" fontId="2" fillId="3" borderId="138" xfId="2" applyFill="1" applyBorder="1" applyAlignment="1">
      <alignment vertical="center"/>
    </xf>
    <xf numFmtId="0" fontId="21" fillId="0" borderId="0" xfId="1" applyFont="1"/>
    <xf numFmtId="0" fontId="21" fillId="0" borderId="64" xfId="1" applyFont="1" applyBorder="1"/>
    <xf numFmtId="0" fontId="21" fillId="0" borderId="1" xfId="1" applyFont="1" applyBorder="1"/>
    <xf numFmtId="0" fontId="21" fillId="0" borderId="74" xfId="1" applyFont="1" applyBorder="1"/>
    <xf numFmtId="0" fontId="3" fillId="0" borderId="136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70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6" fillId="0" borderId="0" xfId="1" applyFont="1" applyAlignment="1">
      <alignment horizontal="center" vertical="center"/>
    </xf>
    <xf numFmtId="0" fontId="36" fillId="0" borderId="6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2" borderId="133" xfId="1" applyFont="1" applyFill="1" applyBorder="1" applyAlignment="1">
      <alignment horizontal="center" vertical="center"/>
    </xf>
    <xf numFmtId="0" fontId="3" fillId="2" borderId="134" xfId="1" applyFont="1" applyFill="1" applyBorder="1" applyAlignment="1">
      <alignment horizontal="center" vertical="center"/>
    </xf>
    <xf numFmtId="165" fontId="3" fillId="0" borderId="75" xfId="1" applyNumberFormat="1" applyFont="1" applyBorder="1" applyAlignment="1">
      <alignment horizontal="center" vertical="center"/>
    </xf>
    <xf numFmtId="165" fontId="3" fillId="0" borderId="76" xfId="1" applyNumberFormat="1" applyFont="1" applyBorder="1" applyAlignment="1">
      <alignment horizontal="center" vertical="center"/>
    </xf>
    <xf numFmtId="165" fontId="3" fillId="0" borderId="77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3" fillId="0" borderId="11" xfId="0" applyFont="1" applyBorder="1" applyAlignment="1" applyProtection="1">
      <alignment horizontal="center" vertical="center"/>
      <protection locked="0"/>
    </xf>
    <xf numFmtId="164" fontId="15" fillId="0" borderId="110" xfId="0" applyNumberFormat="1" applyFont="1" applyBorder="1" applyAlignment="1">
      <alignment horizontal="center" vertical="center"/>
    </xf>
    <xf numFmtId="164" fontId="15" fillId="0" borderId="111" xfId="0" applyNumberFormat="1" applyFont="1" applyBorder="1" applyAlignment="1">
      <alignment horizontal="center" vertical="center"/>
    </xf>
    <xf numFmtId="164" fontId="15" fillId="0" borderId="79" xfId="0" applyNumberFormat="1" applyFont="1" applyBorder="1" applyAlignment="1">
      <alignment horizontal="center" vertical="center"/>
    </xf>
    <xf numFmtId="164" fontId="15" fillId="0" borderId="80" xfId="0" applyNumberFormat="1" applyFont="1" applyBorder="1" applyAlignment="1">
      <alignment horizontal="center" vertical="center"/>
    </xf>
    <xf numFmtId="164" fontId="15" fillId="0" borderId="88" xfId="0" applyNumberFormat="1" applyFont="1" applyBorder="1" applyAlignment="1">
      <alignment horizontal="center" vertical="center"/>
    </xf>
    <xf numFmtId="164" fontId="15" fillId="0" borderId="89" xfId="0" applyNumberFormat="1" applyFont="1" applyBorder="1" applyAlignment="1">
      <alignment horizontal="center" vertical="center"/>
    </xf>
    <xf numFmtId="0" fontId="15" fillId="0" borderId="86" xfId="0" applyFont="1" applyBorder="1" applyAlignment="1" applyProtection="1">
      <alignment horizontal="center" vertical="center" textRotation="45"/>
      <protection locked="0"/>
    </xf>
    <xf numFmtId="0" fontId="15" fillId="0" borderId="112" xfId="0" applyFont="1" applyBorder="1" applyAlignment="1" applyProtection="1">
      <alignment horizontal="center" vertical="center" textRotation="45"/>
      <protection locked="0"/>
    </xf>
    <xf numFmtId="0" fontId="15" fillId="0" borderId="87" xfId="0" applyFont="1" applyBorder="1" applyAlignment="1" applyProtection="1">
      <alignment horizontal="center" vertical="center" textRotation="45"/>
      <protection locked="0"/>
    </xf>
    <xf numFmtId="0" fontId="15" fillId="0" borderId="81" xfId="0" applyFont="1" applyBorder="1" applyAlignment="1" applyProtection="1">
      <alignment horizontal="center" vertical="center"/>
      <protection locked="0"/>
    </xf>
    <xf numFmtId="0" fontId="15" fillId="0" borderId="82" xfId="0" applyFont="1" applyBorder="1" applyAlignment="1" applyProtection="1">
      <alignment horizontal="center" vertical="center"/>
      <protection locked="0"/>
    </xf>
    <xf numFmtId="0" fontId="15" fillId="0" borderId="83" xfId="0" applyFont="1" applyBorder="1" applyAlignment="1" applyProtection="1">
      <alignment horizontal="center" vertical="center"/>
      <protection locked="0"/>
    </xf>
    <xf numFmtId="0" fontId="3" fillId="0" borderId="79" xfId="0" applyFont="1" applyBorder="1" applyAlignment="1" applyProtection="1">
      <alignment horizontal="center" vertical="center" wrapText="1"/>
      <protection locked="0"/>
    </xf>
    <xf numFmtId="0" fontId="3" fillId="0" borderId="84" xfId="0" applyFont="1" applyBorder="1" applyAlignment="1" applyProtection="1">
      <alignment horizontal="center" vertical="center" wrapText="1"/>
      <protection locked="0"/>
    </xf>
    <xf numFmtId="0" fontId="3" fillId="0" borderId="85" xfId="0" applyFont="1" applyBorder="1" applyAlignment="1" applyProtection="1">
      <alignment horizontal="center" vertical="center" wrapText="1"/>
      <protection locked="0"/>
    </xf>
    <xf numFmtId="0" fontId="17" fillId="0" borderId="104" xfId="0" applyFont="1" applyBorder="1" applyAlignment="1" applyProtection="1">
      <alignment horizontal="center" vertical="center"/>
      <protection locked="0"/>
    </xf>
    <xf numFmtId="0" fontId="17" fillId="0" borderId="105" xfId="0" applyFont="1" applyBorder="1" applyAlignment="1" applyProtection="1">
      <alignment horizontal="center" vertical="center"/>
      <protection locked="0"/>
    </xf>
    <xf numFmtId="0" fontId="17" fillId="0" borderId="106" xfId="0" applyFont="1" applyBorder="1" applyAlignment="1" applyProtection="1">
      <alignment horizontal="center" vertical="center"/>
      <protection locked="0"/>
    </xf>
    <xf numFmtId="0" fontId="17" fillId="0" borderId="113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14" xfId="0" applyFont="1" applyBorder="1" applyAlignment="1" applyProtection="1">
      <alignment horizontal="center" vertical="center"/>
      <protection locked="0"/>
    </xf>
    <xf numFmtId="0" fontId="17" fillId="0" borderId="107" xfId="0" applyFont="1" applyBorder="1" applyAlignment="1" applyProtection="1">
      <alignment horizontal="center" vertical="center"/>
      <protection locked="0"/>
    </xf>
    <xf numFmtId="0" fontId="17" fillId="0" borderId="68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5" fillId="0" borderId="90" xfId="0" applyFont="1" applyBorder="1" applyAlignment="1" applyProtection="1">
      <alignment horizontal="center" vertical="center" textRotation="45"/>
      <protection locked="0"/>
    </xf>
    <xf numFmtId="164" fontId="15" fillId="0" borderId="91" xfId="0" applyNumberFormat="1" applyFont="1" applyBorder="1" applyAlignment="1">
      <alignment horizontal="center" vertical="center"/>
    </xf>
    <xf numFmtId="164" fontId="15" fillId="0" borderId="92" xfId="0" applyNumberFormat="1" applyFont="1" applyBorder="1" applyAlignment="1">
      <alignment horizontal="center" vertical="center"/>
    </xf>
    <xf numFmtId="164" fontId="15" fillId="0" borderId="93" xfId="0" applyNumberFormat="1" applyFont="1" applyBorder="1" applyAlignment="1">
      <alignment horizontal="center" vertical="center"/>
    </xf>
    <xf numFmtId="164" fontId="15" fillId="0" borderId="85" xfId="0" applyNumberFormat="1" applyFont="1" applyBorder="1" applyAlignment="1">
      <alignment horizontal="center" vertical="center"/>
    </xf>
    <xf numFmtId="164" fontId="15" fillId="0" borderId="96" xfId="0" applyNumberFormat="1" applyFont="1" applyBorder="1" applyAlignment="1">
      <alignment horizontal="center" vertical="center"/>
    </xf>
    <xf numFmtId="164" fontId="15" fillId="0" borderId="97" xfId="0" applyNumberFormat="1" applyFont="1" applyBorder="1" applyAlignment="1">
      <alignment horizontal="center" vertical="center"/>
    </xf>
    <xf numFmtId="0" fontId="15" fillId="0" borderId="94" xfId="0" applyFont="1" applyBorder="1" applyAlignment="1" applyProtection="1">
      <alignment horizontal="center" vertical="center"/>
      <protection locked="0"/>
    </xf>
    <xf numFmtId="0" fontId="15" fillId="0" borderId="95" xfId="0" applyFont="1" applyBorder="1" applyAlignment="1" applyProtection="1">
      <alignment horizontal="center" vertical="center"/>
      <protection locked="0"/>
    </xf>
    <xf numFmtId="0" fontId="15" fillId="0" borderId="103" xfId="0" applyFont="1" applyBorder="1" applyAlignment="1" applyProtection="1">
      <alignment horizontal="center" vertical="center"/>
      <protection locked="0"/>
    </xf>
    <xf numFmtId="0" fontId="17" fillId="0" borderId="108" xfId="0" applyFont="1" applyBorder="1" applyAlignment="1" applyProtection="1">
      <alignment horizontal="center" vertical="center"/>
      <protection locked="0"/>
    </xf>
    <xf numFmtId="0" fontId="17" fillId="0" borderId="109" xfId="0" applyFont="1" applyBorder="1" applyAlignment="1" applyProtection="1">
      <alignment horizontal="center" vertical="center"/>
      <protection locked="0"/>
    </xf>
    <xf numFmtId="0" fontId="17" fillId="0" borderId="122" xfId="0" applyFont="1" applyBorder="1" applyAlignment="1" applyProtection="1">
      <alignment horizontal="center" vertical="center"/>
      <protection locked="0"/>
    </xf>
    <xf numFmtId="0" fontId="19" fillId="0" borderId="99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5" fillId="0" borderId="131" xfId="0" applyFont="1" applyBorder="1" applyAlignment="1" applyProtection="1">
      <alignment horizontal="center" vertical="center"/>
      <protection locked="0"/>
    </xf>
    <xf numFmtId="0" fontId="15" fillId="0" borderId="132" xfId="0" applyFont="1" applyBorder="1" applyAlignment="1" applyProtection="1">
      <alignment horizontal="center" vertical="center"/>
      <protection locked="0"/>
    </xf>
    <xf numFmtId="0" fontId="19" fillId="0" borderId="100" xfId="0" applyFont="1" applyBorder="1" applyAlignment="1" applyProtection="1">
      <alignment horizontal="center" vertical="center"/>
      <protection locked="0"/>
    </xf>
    <xf numFmtId="0" fontId="19" fillId="0" borderId="101" xfId="0" applyFont="1" applyBorder="1" applyAlignment="1" applyProtection="1">
      <alignment horizontal="center" vertical="center"/>
      <protection locked="0"/>
    </xf>
    <xf numFmtId="0" fontId="19" fillId="0" borderId="102" xfId="0" applyFont="1" applyBorder="1" applyAlignment="1" applyProtection="1">
      <alignment horizontal="center" vertical="center"/>
      <protection locked="0"/>
    </xf>
    <xf numFmtId="0" fontId="19" fillId="0" borderId="55" xfId="0" applyFont="1" applyBorder="1" applyAlignment="1" applyProtection="1">
      <alignment horizontal="center" vertical="center"/>
      <protection locked="0"/>
    </xf>
    <xf numFmtId="0" fontId="19" fillId="0" borderId="78" xfId="0" applyFont="1" applyBorder="1" applyAlignment="1" applyProtection="1">
      <alignment horizontal="center" vertical="center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/>
      <protection locked="0"/>
    </xf>
    <xf numFmtId="0" fontId="15" fillId="0" borderId="78" xfId="0" applyFont="1" applyBorder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center" vertical="center" wrapText="1"/>
      <protection locked="0"/>
    </xf>
    <xf numFmtId="0" fontId="18" fillId="0" borderId="78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98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4" fillId="2" borderId="47" xfId="0" applyFont="1" applyFill="1" applyBorder="1" applyAlignment="1">
      <alignment horizontal="center"/>
    </xf>
    <xf numFmtId="0" fontId="24" fillId="2" borderId="48" xfId="0" applyFont="1" applyFill="1" applyBorder="1" applyAlignment="1">
      <alignment horizontal="center"/>
    </xf>
    <xf numFmtId="0" fontId="24" fillId="2" borderId="49" xfId="0" applyFont="1" applyFill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11" fillId="2" borderId="47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11" fillId="2" borderId="49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4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0" fontId="14" fillId="2" borderId="47" xfId="0" applyFont="1" applyFill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4" fillId="2" borderId="49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2" fillId="0" borderId="137" xfId="0" applyFont="1" applyBorder="1" applyAlignment="1">
      <alignment horizontal="center"/>
    </xf>
    <xf numFmtId="0" fontId="41" fillId="0" borderId="13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1" fillId="0" borderId="6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137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42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2" fillId="0" borderId="140" xfId="2" applyBorder="1" applyAlignment="1">
      <alignment horizontal="center" vertical="center"/>
    </xf>
    <xf numFmtId="0" fontId="2" fillId="0" borderId="139" xfId="2" applyBorder="1" applyAlignment="1">
      <alignment horizontal="center" vertical="center"/>
    </xf>
    <xf numFmtId="0" fontId="2" fillId="0" borderId="145" xfId="2" applyBorder="1" applyAlignment="1">
      <alignment horizontal="center" vertical="center"/>
    </xf>
    <xf numFmtId="0" fontId="2" fillId="0" borderId="144" xfId="2" applyBorder="1" applyAlignment="1">
      <alignment horizontal="center" vertical="center"/>
    </xf>
    <xf numFmtId="0" fontId="2" fillId="0" borderId="143" xfId="2" applyBorder="1" applyAlignment="1">
      <alignment horizontal="center" vertical="center"/>
    </xf>
    <xf numFmtId="0" fontId="2" fillId="0" borderId="146" xfId="2" applyBorder="1" applyAlignment="1">
      <alignment horizontal="left" vertical="center"/>
    </xf>
    <xf numFmtId="0" fontId="2" fillId="0" borderId="142" xfId="2" applyBorder="1" applyAlignment="1">
      <alignment horizontal="left" vertical="center"/>
    </xf>
    <xf numFmtId="0" fontId="43" fillId="0" borderId="43" xfId="2" applyFont="1" applyBorder="1" applyAlignment="1">
      <alignment horizontal="center" vertical="center"/>
    </xf>
    <xf numFmtId="0" fontId="4" fillId="0" borderId="124" xfId="2" applyFont="1" applyBorder="1" applyAlignment="1">
      <alignment horizontal="center" vertical="center" wrapText="1"/>
    </xf>
    <xf numFmtId="0" fontId="4" fillId="0" borderId="66" xfId="2" applyFont="1" applyBorder="1" applyAlignment="1">
      <alignment horizontal="center" vertical="center" wrapText="1"/>
    </xf>
    <xf numFmtId="0" fontId="2" fillId="0" borderId="147" xfId="2" applyBorder="1" applyAlignment="1">
      <alignment horizontal="center" vertical="center" wrapText="1"/>
    </xf>
    <xf numFmtId="0" fontId="2" fillId="0" borderId="148" xfId="2" applyBorder="1" applyAlignment="1">
      <alignment horizontal="center" vertical="center" wrapText="1"/>
    </xf>
    <xf numFmtId="0" fontId="2" fillId="0" borderId="152" xfId="2" applyBorder="1" applyAlignment="1">
      <alignment horizontal="center" vertical="center"/>
    </xf>
    <xf numFmtId="0" fontId="2" fillId="0" borderId="94" xfId="2" applyBorder="1" applyAlignment="1">
      <alignment horizontal="center" vertical="center"/>
    </xf>
    <xf numFmtId="0" fontId="2" fillId="0" borderId="153" xfId="2" applyBorder="1" applyAlignment="1">
      <alignment horizontal="center" vertical="center"/>
    </xf>
    <xf numFmtId="0" fontId="39" fillId="0" borderId="11" xfId="2" applyFont="1" applyBorder="1" applyAlignment="1">
      <alignment horizontal="center"/>
    </xf>
    <xf numFmtId="0" fontId="1" fillId="0" borderId="0" xfId="3"/>
    <xf numFmtId="0" fontId="44" fillId="0" borderId="154" xfId="3" applyFont="1" applyBorder="1" applyAlignment="1">
      <alignment horizontal="center" wrapText="1"/>
    </xf>
    <xf numFmtId="0" fontId="44" fillId="0" borderId="155" xfId="3" applyFont="1" applyBorder="1" applyAlignment="1">
      <alignment horizontal="center"/>
    </xf>
    <xf numFmtId="0" fontId="44" fillId="0" borderId="156" xfId="3" applyFont="1" applyBorder="1" applyAlignment="1">
      <alignment horizontal="center"/>
    </xf>
    <xf numFmtId="0" fontId="44" fillId="0" borderId="157" xfId="3" applyFont="1" applyBorder="1" applyAlignment="1">
      <alignment horizontal="center"/>
    </xf>
    <xf numFmtId="0" fontId="44" fillId="0" borderId="158" xfId="3" applyFont="1" applyBorder="1" applyAlignment="1">
      <alignment horizontal="center" wrapText="1"/>
    </xf>
    <xf numFmtId="0" fontId="44" fillId="5" borderId="159" xfId="3" applyFont="1" applyFill="1" applyBorder="1" applyAlignment="1">
      <alignment horizontal="center" vertical="center"/>
    </xf>
    <xf numFmtId="0" fontId="44" fillId="6" borderId="160" xfId="3" applyFont="1" applyFill="1" applyBorder="1" applyAlignment="1">
      <alignment horizontal="center" vertical="center"/>
    </xf>
    <xf numFmtId="0" fontId="44" fillId="7" borderId="161" xfId="3" applyFont="1" applyFill="1" applyBorder="1" applyAlignment="1">
      <alignment horizontal="center" vertical="center"/>
    </xf>
    <xf numFmtId="0" fontId="1" fillId="0" borderId="158" xfId="3" applyBorder="1" applyAlignment="1">
      <alignment horizontal="center" vertical="center"/>
    </xf>
    <xf numFmtId="0" fontId="1" fillId="5" borderId="162" xfId="3" applyFill="1" applyBorder="1" applyAlignment="1">
      <alignment horizontal="center" vertical="center"/>
    </xf>
    <xf numFmtId="0" fontId="1" fillId="6" borderId="158" xfId="3" applyFill="1" applyBorder="1" applyAlignment="1">
      <alignment horizontal="center" vertical="center"/>
    </xf>
    <xf numFmtId="0" fontId="1" fillId="7" borderId="163" xfId="3" applyFill="1" applyBorder="1" applyAlignment="1">
      <alignment horizontal="center" vertical="center"/>
    </xf>
    <xf numFmtId="164" fontId="1" fillId="5" borderId="162" xfId="3" applyNumberFormat="1" applyFill="1" applyBorder="1" applyAlignment="1">
      <alignment horizontal="center" vertical="center"/>
    </xf>
    <xf numFmtId="164" fontId="1" fillId="6" borderId="158" xfId="3" applyNumberFormat="1" applyFill="1" applyBorder="1" applyAlignment="1">
      <alignment horizontal="center" vertical="center"/>
    </xf>
    <xf numFmtId="164" fontId="1" fillId="7" borderId="163" xfId="3" applyNumberFormat="1" applyFill="1" applyBorder="1" applyAlignment="1">
      <alignment horizontal="center" vertical="center"/>
    </xf>
    <xf numFmtId="0" fontId="1" fillId="0" borderId="164" xfId="3" applyBorder="1" applyAlignment="1">
      <alignment horizontal="center" vertical="center"/>
    </xf>
    <xf numFmtId="0" fontId="1" fillId="5" borderId="165" xfId="3" applyFill="1" applyBorder="1" applyAlignment="1">
      <alignment horizontal="center" vertical="center"/>
    </xf>
    <xf numFmtId="164" fontId="1" fillId="6" borderId="164" xfId="3" applyNumberFormat="1" applyFill="1" applyBorder="1" applyAlignment="1">
      <alignment horizontal="center" vertical="center"/>
    </xf>
    <xf numFmtId="0" fontId="1" fillId="7" borderId="166" xfId="3" applyFill="1" applyBorder="1" applyAlignment="1">
      <alignment horizontal="center" vertical="center"/>
    </xf>
    <xf numFmtId="0" fontId="39" fillId="0" borderId="105" xfId="3" applyFont="1" applyBorder="1" applyAlignment="1">
      <alignment horizontal="center"/>
    </xf>
  </cellXfs>
  <cellStyles count="4">
    <cellStyle name="Normal" xfId="0" builtinId="0"/>
    <cellStyle name="Normal 2" xfId="1" xr:uid="{71EE7B78-209E-47B7-8203-A118878D939F}"/>
    <cellStyle name="Normal 3" xfId="2" xr:uid="{56458DCE-A6EB-49B2-BF27-D72669E91B6A}"/>
    <cellStyle name="Normal 4" xfId="3" xr:uid="{4AC13985-168E-4BEE-A36C-1CD6821A76A5}"/>
  </cellStyles>
  <dxfs count="3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90080</xdr:colOff>
      <xdr:row>0</xdr:row>
      <xdr:rowOff>68036</xdr:rowOff>
    </xdr:from>
    <xdr:ext cx="923925" cy="506730"/>
    <xdr:pic>
      <xdr:nvPicPr>
        <xdr:cNvPr id="2" name="Picture 6" descr="FSCF">
          <a:extLst>
            <a:ext uri="{FF2B5EF4-FFF2-40B4-BE49-F238E27FC236}">
              <a16:creationId xmlns:a16="http://schemas.microsoft.com/office/drawing/2014/main" id="{2840FA4B-F15A-469D-B596-D42ECF778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80" y="68036"/>
          <a:ext cx="923925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90080</xdr:colOff>
      <xdr:row>0</xdr:row>
      <xdr:rowOff>68036</xdr:rowOff>
    </xdr:from>
    <xdr:ext cx="923925" cy="506730"/>
    <xdr:pic>
      <xdr:nvPicPr>
        <xdr:cNvPr id="3" name="Picture 6" descr="FSCF">
          <a:extLst>
            <a:ext uri="{FF2B5EF4-FFF2-40B4-BE49-F238E27FC236}">
              <a16:creationId xmlns:a16="http://schemas.microsoft.com/office/drawing/2014/main" id="{FE179AA4-AEB9-4F60-A1D3-094899E8A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720" y="68036"/>
          <a:ext cx="923925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90080</xdr:colOff>
      <xdr:row>31</xdr:row>
      <xdr:rowOff>68036</xdr:rowOff>
    </xdr:from>
    <xdr:ext cx="923925" cy="506730"/>
    <xdr:pic>
      <xdr:nvPicPr>
        <xdr:cNvPr id="4" name="Picture 6" descr="FSCF">
          <a:extLst>
            <a:ext uri="{FF2B5EF4-FFF2-40B4-BE49-F238E27FC236}">
              <a16:creationId xmlns:a16="http://schemas.microsoft.com/office/drawing/2014/main" id="{D524F306-C02D-4E89-A9F9-359315676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80" y="4045676"/>
          <a:ext cx="923925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90080</xdr:colOff>
      <xdr:row>31</xdr:row>
      <xdr:rowOff>68036</xdr:rowOff>
    </xdr:from>
    <xdr:ext cx="923925" cy="506730"/>
    <xdr:pic>
      <xdr:nvPicPr>
        <xdr:cNvPr id="5" name="Picture 6" descr="FSCF">
          <a:extLst>
            <a:ext uri="{FF2B5EF4-FFF2-40B4-BE49-F238E27FC236}">
              <a16:creationId xmlns:a16="http://schemas.microsoft.com/office/drawing/2014/main" id="{F53E2C4A-32DC-4BBC-BCF6-77F1D99A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720" y="4045676"/>
          <a:ext cx="923925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714375</xdr:colOff>
      <xdr:row>4</xdr:row>
      <xdr:rowOff>85725</xdr:rowOff>
    </xdr:to>
    <xdr:pic>
      <xdr:nvPicPr>
        <xdr:cNvPr id="7175" name="Picture 1" descr="FSCF">
          <a:extLst>
            <a:ext uri="{FF2B5EF4-FFF2-40B4-BE49-F238E27FC236}">
              <a16:creationId xmlns:a16="http://schemas.microsoft.com/office/drawing/2014/main" id="{00000000-0008-0000-0100-00000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0</xdr:row>
      <xdr:rowOff>0</xdr:rowOff>
    </xdr:from>
    <xdr:to>
      <xdr:col>9</xdr:col>
      <xdr:colOff>447675</xdr:colOff>
      <xdr:row>4</xdr:row>
      <xdr:rowOff>85725</xdr:rowOff>
    </xdr:to>
    <xdr:pic>
      <xdr:nvPicPr>
        <xdr:cNvPr id="7176" name="Picture 2" descr="FSCF">
          <a:extLst>
            <a:ext uri="{FF2B5EF4-FFF2-40B4-BE49-F238E27FC236}">
              <a16:creationId xmlns:a16="http://schemas.microsoft.com/office/drawing/2014/main" id="{00000000-0008-0000-0100-00000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21</xdr:row>
      <xdr:rowOff>114300</xdr:rowOff>
    </xdr:from>
    <xdr:to>
      <xdr:col>9</xdr:col>
      <xdr:colOff>485775</xdr:colOff>
      <xdr:row>25</xdr:row>
      <xdr:rowOff>114300</xdr:rowOff>
    </xdr:to>
    <xdr:pic>
      <xdr:nvPicPr>
        <xdr:cNvPr id="7177" name="Picture 3" descr="FSCF">
          <a:extLst>
            <a:ext uri="{FF2B5EF4-FFF2-40B4-BE49-F238E27FC236}">
              <a16:creationId xmlns:a16="http://schemas.microsoft.com/office/drawing/2014/main" id="{00000000-0008-0000-0100-00000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5076825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21</xdr:row>
      <xdr:rowOff>114300</xdr:rowOff>
    </xdr:from>
    <xdr:to>
      <xdr:col>2</xdr:col>
      <xdr:colOff>38100</xdr:colOff>
      <xdr:row>25</xdr:row>
      <xdr:rowOff>114300</xdr:rowOff>
    </xdr:to>
    <xdr:pic>
      <xdr:nvPicPr>
        <xdr:cNvPr id="7178" name="Picture 4" descr="FSCF">
          <a:extLst>
            <a:ext uri="{FF2B5EF4-FFF2-40B4-BE49-F238E27FC236}">
              <a16:creationId xmlns:a16="http://schemas.microsoft.com/office/drawing/2014/main" id="{00000000-0008-0000-01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5076825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43</xdr:row>
      <xdr:rowOff>114300</xdr:rowOff>
    </xdr:from>
    <xdr:to>
      <xdr:col>9</xdr:col>
      <xdr:colOff>485775</xdr:colOff>
      <xdr:row>47</xdr:row>
      <xdr:rowOff>114300</xdr:rowOff>
    </xdr:to>
    <xdr:pic>
      <xdr:nvPicPr>
        <xdr:cNvPr id="7179" name="Picture 5" descr="FSCF">
          <a:extLst>
            <a:ext uri="{FF2B5EF4-FFF2-40B4-BE49-F238E27FC236}">
              <a16:creationId xmlns:a16="http://schemas.microsoft.com/office/drawing/2014/main" id="{00000000-0008-0000-01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1024890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43</xdr:row>
      <xdr:rowOff>114300</xdr:rowOff>
    </xdr:from>
    <xdr:to>
      <xdr:col>2</xdr:col>
      <xdr:colOff>38100</xdr:colOff>
      <xdr:row>47</xdr:row>
      <xdr:rowOff>114300</xdr:rowOff>
    </xdr:to>
    <xdr:pic>
      <xdr:nvPicPr>
        <xdr:cNvPr id="7180" name="Picture 6" descr="FSCF">
          <a:extLst>
            <a:ext uri="{FF2B5EF4-FFF2-40B4-BE49-F238E27FC236}">
              <a16:creationId xmlns:a16="http://schemas.microsoft.com/office/drawing/2014/main" id="{00000000-0008-0000-01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024890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228600</xdr:colOff>
      <xdr:row>3</xdr:row>
      <xdr:rowOff>38100</xdr:rowOff>
    </xdr:to>
    <xdr:pic>
      <xdr:nvPicPr>
        <xdr:cNvPr id="8201" name="Picture 1" descr="FSCF">
          <a:extLst>
            <a:ext uri="{FF2B5EF4-FFF2-40B4-BE49-F238E27FC236}">
              <a16:creationId xmlns:a16="http://schemas.microsoft.com/office/drawing/2014/main" id="{00000000-0008-0000-0200-00000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0</xdr:row>
      <xdr:rowOff>28575</xdr:rowOff>
    </xdr:from>
    <xdr:to>
      <xdr:col>6</xdr:col>
      <xdr:colOff>228600</xdr:colOff>
      <xdr:row>3</xdr:row>
      <xdr:rowOff>38100</xdr:rowOff>
    </xdr:to>
    <xdr:pic>
      <xdr:nvPicPr>
        <xdr:cNvPr id="8202" name="Picture 2" descr="FSCF">
          <a:extLst>
            <a:ext uri="{FF2B5EF4-FFF2-40B4-BE49-F238E27FC236}">
              <a16:creationId xmlns:a16="http://schemas.microsoft.com/office/drawing/2014/main" id="{00000000-0008-0000-0200-00000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28575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15</xdr:row>
      <xdr:rowOff>28575</xdr:rowOff>
    </xdr:from>
    <xdr:to>
      <xdr:col>6</xdr:col>
      <xdr:colOff>228600</xdr:colOff>
      <xdr:row>18</xdr:row>
      <xdr:rowOff>38100</xdr:rowOff>
    </xdr:to>
    <xdr:pic>
      <xdr:nvPicPr>
        <xdr:cNvPr id="8203" name="Picture 3" descr="FSCF">
          <a:extLst>
            <a:ext uri="{FF2B5EF4-FFF2-40B4-BE49-F238E27FC236}">
              <a16:creationId xmlns:a16="http://schemas.microsoft.com/office/drawing/2014/main" id="{00000000-0008-0000-0200-00000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5372100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15</xdr:row>
      <xdr:rowOff>28575</xdr:rowOff>
    </xdr:from>
    <xdr:to>
      <xdr:col>1</xdr:col>
      <xdr:colOff>228600</xdr:colOff>
      <xdr:row>18</xdr:row>
      <xdr:rowOff>38100</xdr:rowOff>
    </xdr:to>
    <xdr:pic>
      <xdr:nvPicPr>
        <xdr:cNvPr id="8204" name="Picture 4" descr="FSCF">
          <a:extLst>
            <a:ext uri="{FF2B5EF4-FFF2-40B4-BE49-F238E27FC236}">
              <a16:creationId xmlns:a16="http://schemas.microsoft.com/office/drawing/2014/main" id="{00000000-0008-0000-0200-00000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372100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123825</xdr:colOff>
      <xdr:row>2</xdr:row>
      <xdr:rowOff>209550</xdr:rowOff>
    </xdr:to>
    <xdr:pic>
      <xdr:nvPicPr>
        <xdr:cNvPr id="6146" name="Picture 1" descr="FSCF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0"/>
          <a:ext cx="1009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47625</xdr:rowOff>
    </xdr:from>
    <xdr:to>
      <xdr:col>5</xdr:col>
      <xdr:colOff>866775</xdr:colOff>
      <xdr:row>3</xdr:row>
      <xdr:rowOff>28575</xdr:rowOff>
    </xdr:to>
    <xdr:pic>
      <xdr:nvPicPr>
        <xdr:cNvPr id="10245" name="Picture 1" descr="FSCF">
          <a:extLst>
            <a:ext uri="{FF2B5EF4-FFF2-40B4-BE49-F238E27FC236}">
              <a16:creationId xmlns:a16="http://schemas.microsoft.com/office/drawing/2014/main" id="{00000000-0008-0000-0400-00000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47625"/>
          <a:ext cx="1133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15</xdr:row>
      <xdr:rowOff>47625</xdr:rowOff>
    </xdr:from>
    <xdr:to>
      <xdr:col>5</xdr:col>
      <xdr:colOff>866775</xdr:colOff>
      <xdr:row>18</xdr:row>
      <xdr:rowOff>28575</xdr:rowOff>
    </xdr:to>
    <xdr:pic>
      <xdr:nvPicPr>
        <xdr:cNvPr id="10246" name="Picture 4" descr="FSCF">
          <a:extLst>
            <a:ext uri="{FF2B5EF4-FFF2-40B4-BE49-F238E27FC236}">
              <a16:creationId xmlns:a16="http://schemas.microsoft.com/office/drawing/2014/main" id="{00000000-0008-0000-0400-00000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6124575"/>
          <a:ext cx="1133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4</xdr:col>
      <xdr:colOff>133350</xdr:colOff>
      <xdr:row>3</xdr:row>
      <xdr:rowOff>247650</xdr:rowOff>
    </xdr:to>
    <xdr:pic>
      <xdr:nvPicPr>
        <xdr:cNvPr id="9218" name="Picture 1" descr="FSCF">
          <a:extLst>
            <a:ext uri="{FF2B5EF4-FFF2-40B4-BE49-F238E27FC236}">
              <a16:creationId xmlns:a16="http://schemas.microsoft.com/office/drawing/2014/main" id="{00000000-0008-0000-05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295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144780</xdr:colOff>
      <xdr:row>4</xdr:row>
      <xdr:rowOff>91440</xdr:rowOff>
    </xdr:to>
    <xdr:pic>
      <xdr:nvPicPr>
        <xdr:cNvPr id="3" name="Picture 1" descr="FSCF">
          <a:extLst>
            <a:ext uri="{FF2B5EF4-FFF2-40B4-BE49-F238E27FC236}">
              <a16:creationId xmlns:a16="http://schemas.microsoft.com/office/drawing/2014/main" id="{A1589997-4C68-43CE-9668-F494CF23B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013460" cy="96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205740</xdr:colOff>
      <xdr:row>3</xdr:row>
      <xdr:rowOff>114300</xdr:rowOff>
    </xdr:from>
    <xdr:ext cx="1362075" cy="817245"/>
    <xdr:pic>
      <xdr:nvPicPr>
        <xdr:cNvPr id="2" name="Picture 1" descr="FSCF">
          <a:extLst>
            <a:ext uri="{FF2B5EF4-FFF2-40B4-BE49-F238E27FC236}">
              <a16:creationId xmlns:a16="http://schemas.microsoft.com/office/drawing/2014/main" id="{65A5D386-7F74-44C3-BB40-2FB3DC69D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0700" y="657225"/>
          <a:ext cx="1362075" cy="817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7A25-A085-4792-971E-9A1651320460}">
  <dimension ref="B1:E34"/>
  <sheetViews>
    <sheetView tabSelected="1" topLeftCell="A15" workbookViewId="0">
      <selection activeCell="H23" sqref="H23"/>
    </sheetView>
  </sheetViews>
  <sheetFormatPr baseColWidth="10" defaultRowHeight="14.4"/>
  <cols>
    <col min="1" max="1" width="11.5546875" style="390"/>
    <col min="2" max="2" width="15.77734375" style="390" customWidth="1"/>
    <col min="3" max="5" width="12.77734375" style="390" customWidth="1"/>
    <col min="6" max="16384" width="11.5546875" style="390"/>
  </cols>
  <sheetData>
    <row r="1" spans="2:5" ht="15" thickBot="1"/>
    <row r="2" spans="2:5" ht="18" customHeight="1" thickBot="1">
      <c r="B2" s="391" t="s">
        <v>84</v>
      </c>
      <c r="C2" s="392" t="s">
        <v>179</v>
      </c>
      <c r="D2" s="393"/>
      <c r="E2" s="394"/>
    </row>
    <row r="3" spans="2:5" ht="18" customHeight="1">
      <c r="B3" s="395"/>
      <c r="C3" s="396" t="s">
        <v>180</v>
      </c>
      <c r="D3" s="397" t="s">
        <v>181</v>
      </c>
      <c r="E3" s="398" t="s">
        <v>182</v>
      </c>
    </row>
    <row r="4" spans="2:5" ht="18" customHeight="1">
      <c r="B4" s="399">
        <v>1</v>
      </c>
      <c r="C4" s="400">
        <f>B4*0.2</f>
        <v>0.2</v>
      </c>
      <c r="D4" s="401">
        <f>B4*0.1</f>
        <v>0.1</v>
      </c>
      <c r="E4" s="402">
        <f>B4*0.1</f>
        <v>0.1</v>
      </c>
    </row>
    <row r="5" spans="2:5" ht="18" customHeight="1">
      <c r="B5" s="399">
        <v>2</v>
      </c>
      <c r="C5" s="400">
        <f t="shared" ref="C5:C8" si="0">B5*0.2</f>
        <v>0.4</v>
      </c>
      <c r="D5" s="401">
        <f t="shared" ref="D5:D8" si="1">B5*0.1</f>
        <v>0.2</v>
      </c>
      <c r="E5" s="402">
        <f t="shared" ref="E5:E8" si="2">B5*0.1</f>
        <v>0.2</v>
      </c>
    </row>
    <row r="6" spans="2:5" ht="18" customHeight="1">
      <c r="B6" s="399">
        <v>3</v>
      </c>
      <c r="C6" s="400">
        <f t="shared" si="0"/>
        <v>0.60000000000000009</v>
      </c>
      <c r="D6" s="401">
        <f t="shared" si="1"/>
        <v>0.30000000000000004</v>
      </c>
      <c r="E6" s="402">
        <f t="shared" si="2"/>
        <v>0.30000000000000004</v>
      </c>
    </row>
    <row r="7" spans="2:5" ht="18" customHeight="1">
      <c r="B7" s="399">
        <v>4</v>
      </c>
      <c r="C7" s="400">
        <f t="shared" si="0"/>
        <v>0.8</v>
      </c>
      <c r="D7" s="401">
        <f t="shared" si="1"/>
        <v>0.4</v>
      </c>
      <c r="E7" s="402">
        <f t="shared" si="2"/>
        <v>0.4</v>
      </c>
    </row>
    <row r="8" spans="2:5" ht="18" customHeight="1">
      <c r="B8" s="399">
        <v>5</v>
      </c>
      <c r="C8" s="403">
        <f t="shared" si="0"/>
        <v>1</v>
      </c>
      <c r="D8" s="401">
        <f t="shared" si="1"/>
        <v>0.5</v>
      </c>
      <c r="E8" s="402">
        <f t="shared" si="2"/>
        <v>0.5</v>
      </c>
    </row>
    <row r="9" spans="2:5" ht="18" customHeight="1">
      <c r="B9" s="399">
        <v>6</v>
      </c>
      <c r="C9" s="400">
        <f>(5*0.2)+(1*0.3)</f>
        <v>1.3</v>
      </c>
      <c r="D9" s="401">
        <f>D8+0.2</f>
        <v>0.7</v>
      </c>
      <c r="E9" s="402">
        <f>E8+0.2</f>
        <v>0.7</v>
      </c>
    </row>
    <row r="10" spans="2:5" ht="18" customHeight="1">
      <c r="B10" s="399">
        <v>7</v>
      </c>
      <c r="C10" s="400">
        <f>(5*0.2)+(2*0.3)</f>
        <v>1.6</v>
      </c>
      <c r="D10" s="401">
        <f t="shared" ref="D10:E13" si="3">D9+0.2</f>
        <v>0.89999999999999991</v>
      </c>
      <c r="E10" s="402">
        <f t="shared" si="3"/>
        <v>0.89999999999999991</v>
      </c>
    </row>
    <row r="11" spans="2:5" ht="18" customHeight="1">
      <c r="B11" s="399">
        <v>8</v>
      </c>
      <c r="C11" s="400">
        <f>(5*0.2+3*0.3)</f>
        <v>1.9</v>
      </c>
      <c r="D11" s="401">
        <f t="shared" si="3"/>
        <v>1.0999999999999999</v>
      </c>
      <c r="E11" s="402">
        <f t="shared" si="3"/>
        <v>1.0999999999999999</v>
      </c>
    </row>
    <row r="12" spans="2:5" ht="18" customHeight="1">
      <c r="B12" s="399">
        <v>9</v>
      </c>
      <c r="C12" s="400">
        <f>(5*0.2+4*0.3)</f>
        <v>2.2000000000000002</v>
      </c>
      <c r="D12" s="401">
        <f t="shared" si="3"/>
        <v>1.2999999999999998</v>
      </c>
      <c r="E12" s="402">
        <f t="shared" si="3"/>
        <v>1.2999999999999998</v>
      </c>
    </row>
    <row r="13" spans="2:5" ht="18" customHeight="1">
      <c r="B13" s="399">
        <v>10</v>
      </c>
      <c r="C13" s="400">
        <f>(5*0.2+5*0.3)</f>
        <v>2.5</v>
      </c>
      <c r="D13" s="401">
        <f t="shared" si="3"/>
        <v>1.4999999999999998</v>
      </c>
      <c r="E13" s="402">
        <f t="shared" si="3"/>
        <v>1.4999999999999998</v>
      </c>
    </row>
    <row r="14" spans="2:5" ht="18" customHeight="1">
      <c r="B14" s="399">
        <v>11</v>
      </c>
      <c r="C14" s="400">
        <f>C13+1*0.4</f>
        <v>2.9</v>
      </c>
      <c r="D14" s="401">
        <f>D13+0.3</f>
        <v>1.7999999999999998</v>
      </c>
      <c r="E14" s="402">
        <f>E13+0.3</f>
        <v>1.7999999999999998</v>
      </c>
    </row>
    <row r="15" spans="2:5" ht="18" customHeight="1">
      <c r="B15" s="399">
        <v>12</v>
      </c>
      <c r="C15" s="400">
        <f>C14+1*0.4</f>
        <v>3.3</v>
      </c>
      <c r="D15" s="401">
        <f t="shared" ref="D15:E30" si="4">D14+0.3</f>
        <v>2.0999999999999996</v>
      </c>
      <c r="E15" s="402">
        <f t="shared" si="4"/>
        <v>2.0999999999999996</v>
      </c>
    </row>
    <row r="16" spans="2:5" ht="18" customHeight="1">
      <c r="B16" s="399">
        <v>13</v>
      </c>
      <c r="C16" s="400">
        <f t="shared" ref="C16:C33" si="5">C15+1*0.4</f>
        <v>3.6999999999999997</v>
      </c>
      <c r="D16" s="401">
        <f t="shared" si="4"/>
        <v>2.3999999999999995</v>
      </c>
      <c r="E16" s="402">
        <f t="shared" si="4"/>
        <v>2.3999999999999995</v>
      </c>
    </row>
    <row r="17" spans="2:5" ht="18" customHeight="1">
      <c r="B17" s="399">
        <v>14</v>
      </c>
      <c r="C17" s="400">
        <f t="shared" si="5"/>
        <v>4.0999999999999996</v>
      </c>
      <c r="D17" s="401">
        <f t="shared" si="4"/>
        <v>2.6999999999999993</v>
      </c>
      <c r="E17" s="402">
        <f t="shared" si="4"/>
        <v>2.6999999999999993</v>
      </c>
    </row>
    <row r="18" spans="2:5" ht="18" customHeight="1">
      <c r="B18" s="399">
        <v>15</v>
      </c>
      <c r="C18" s="400">
        <f t="shared" si="5"/>
        <v>4.5</v>
      </c>
      <c r="D18" s="404">
        <f t="shared" si="4"/>
        <v>2.9999999999999991</v>
      </c>
      <c r="E18" s="405">
        <f t="shared" si="4"/>
        <v>2.9999999999999991</v>
      </c>
    </row>
    <row r="19" spans="2:5" ht="18" customHeight="1">
      <c r="B19" s="399">
        <v>16</v>
      </c>
      <c r="C19" s="400">
        <f t="shared" si="5"/>
        <v>4.9000000000000004</v>
      </c>
      <c r="D19" s="404">
        <f>D18+0.4</f>
        <v>3.399999999999999</v>
      </c>
      <c r="E19" s="402">
        <f t="shared" si="4"/>
        <v>3.2999999999999989</v>
      </c>
    </row>
    <row r="20" spans="2:5" ht="18" customHeight="1">
      <c r="B20" s="399">
        <v>17</v>
      </c>
      <c r="C20" s="400">
        <f t="shared" si="5"/>
        <v>5.3000000000000007</v>
      </c>
      <c r="D20" s="404">
        <f t="shared" ref="D20:D33" si="6">D19+0.4</f>
        <v>3.7999999999999989</v>
      </c>
      <c r="E20" s="402">
        <f t="shared" si="4"/>
        <v>3.5999999999999988</v>
      </c>
    </row>
    <row r="21" spans="2:5" ht="18" customHeight="1">
      <c r="B21" s="399">
        <v>18</v>
      </c>
      <c r="C21" s="400">
        <f t="shared" si="5"/>
        <v>5.7000000000000011</v>
      </c>
      <c r="D21" s="404">
        <f t="shared" si="6"/>
        <v>4.1999999999999993</v>
      </c>
      <c r="E21" s="402">
        <f t="shared" si="4"/>
        <v>3.8999999999999986</v>
      </c>
    </row>
    <row r="22" spans="2:5" ht="18" customHeight="1">
      <c r="B22" s="399">
        <v>19</v>
      </c>
      <c r="C22" s="400">
        <f t="shared" si="5"/>
        <v>6.1000000000000014</v>
      </c>
      <c r="D22" s="404">
        <f t="shared" si="6"/>
        <v>4.5999999999999996</v>
      </c>
      <c r="E22" s="402">
        <f t="shared" si="4"/>
        <v>4.1999999999999984</v>
      </c>
    </row>
    <row r="23" spans="2:5" ht="18" customHeight="1">
      <c r="B23" s="399">
        <v>20</v>
      </c>
      <c r="C23" s="400">
        <f t="shared" si="5"/>
        <v>6.5000000000000018</v>
      </c>
      <c r="D23" s="404">
        <f t="shared" si="6"/>
        <v>5</v>
      </c>
      <c r="E23" s="402">
        <f t="shared" si="4"/>
        <v>4.4999999999999982</v>
      </c>
    </row>
    <row r="24" spans="2:5" ht="18" customHeight="1">
      <c r="B24" s="399">
        <v>21</v>
      </c>
      <c r="C24" s="400">
        <f t="shared" si="5"/>
        <v>6.9000000000000021</v>
      </c>
      <c r="D24" s="404">
        <f t="shared" si="6"/>
        <v>5.4</v>
      </c>
      <c r="E24" s="402">
        <f t="shared" si="4"/>
        <v>4.799999999999998</v>
      </c>
    </row>
    <row r="25" spans="2:5" ht="18" customHeight="1">
      <c r="B25" s="399">
        <v>22</v>
      </c>
      <c r="C25" s="400">
        <f t="shared" si="5"/>
        <v>7.3000000000000025</v>
      </c>
      <c r="D25" s="404">
        <f t="shared" si="6"/>
        <v>5.8000000000000007</v>
      </c>
      <c r="E25" s="402">
        <f t="shared" si="4"/>
        <v>5.0999999999999979</v>
      </c>
    </row>
    <row r="26" spans="2:5" ht="18" customHeight="1">
      <c r="B26" s="399">
        <v>23</v>
      </c>
      <c r="C26" s="400">
        <f t="shared" si="5"/>
        <v>7.7000000000000028</v>
      </c>
      <c r="D26" s="404">
        <f t="shared" si="6"/>
        <v>6.2000000000000011</v>
      </c>
      <c r="E26" s="402">
        <f t="shared" si="4"/>
        <v>5.3999999999999977</v>
      </c>
    </row>
    <row r="27" spans="2:5" ht="18" customHeight="1">
      <c r="B27" s="399">
        <v>24</v>
      </c>
      <c r="C27" s="400">
        <f t="shared" si="5"/>
        <v>8.1000000000000032</v>
      </c>
      <c r="D27" s="404">
        <f t="shared" si="6"/>
        <v>6.6000000000000014</v>
      </c>
      <c r="E27" s="402">
        <f t="shared" si="4"/>
        <v>5.6999999999999975</v>
      </c>
    </row>
    <row r="28" spans="2:5" ht="18" customHeight="1">
      <c r="B28" s="399">
        <v>25</v>
      </c>
      <c r="C28" s="400">
        <f t="shared" si="5"/>
        <v>8.5000000000000036</v>
      </c>
      <c r="D28" s="404">
        <f t="shared" si="6"/>
        <v>7.0000000000000018</v>
      </c>
      <c r="E28" s="405">
        <f t="shared" si="4"/>
        <v>5.9999999999999973</v>
      </c>
    </row>
    <row r="29" spans="2:5" ht="18" customHeight="1">
      <c r="B29" s="399">
        <v>26</v>
      </c>
      <c r="C29" s="400">
        <f t="shared" si="5"/>
        <v>8.9000000000000039</v>
      </c>
      <c r="D29" s="404">
        <f t="shared" si="6"/>
        <v>7.4000000000000021</v>
      </c>
      <c r="E29" s="402">
        <f t="shared" si="4"/>
        <v>6.2999999999999972</v>
      </c>
    </row>
    <row r="30" spans="2:5" ht="18" customHeight="1">
      <c r="B30" s="399">
        <v>27</v>
      </c>
      <c r="C30" s="400">
        <f t="shared" si="5"/>
        <v>9.3000000000000043</v>
      </c>
      <c r="D30" s="404">
        <f t="shared" si="6"/>
        <v>7.8000000000000025</v>
      </c>
      <c r="E30" s="402">
        <f t="shared" si="4"/>
        <v>6.599999999999997</v>
      </c>
    </row>
    <row r="31" spans="2:5" ht="18" customHeight="1">
      <c r="B31" s="399">
        <v>28</v>
      </c>
      <c r="C31" s="400">
        <f t="shared" si="5"/>
        <v>9.7000000000000046</v>
      </c>
      <c r="D31" s="404">
        <f t="shared" si="6"/>
        <v>8.2000000000000028</v>
      </c>
      <c r="E31" s="402">
        <f t="shared" ref="E31:E33" si="7">E30+0.3</f>
        <v>6.8999999999999968</v>
      </c>
    </row>
    <row r="32" spans="2:5" ht="18" customHeight="1">
      <c r="B32" s="399">
        <v>29</v>
      </c>
      <c r="C32" s="400">
        <f t="shared" si="5"/>
        <v>10.100000000000005</v>
      </c>
      <c r="D32" s="404">
        <f t="shared" si="6"/>
        <v>8.6000000000000032</v>
      </c>
      <c r="E32" s="402">
        <f t="shared" si="7"/>
        <v>7.1999999999999966</v>
      </c>
    </row>
    <row r="33" spans="2:5" ht="18" customHeight="1" thickBot="1">
      <c r="B33" s="406">
        <v>30</v>
      </c>
      <c r="C33" s="407">
        <f t="shared" si="5"/>
        <v>10.500000000000005</v>
      </c>
      <c r="D33" s="408">
        <f t="shared" si="6"/>
        <v>9.0000000000000036</v>
      </c>
      <c r="E33" s="409">
        <f t="shared" si="7"/>
        <v>7.4999999999999964</v>
      </c>
    </row>
    <row r="34" spans="2:5">
      <c r="D34" s="410" t="s">
        <v>183</v>
      </c>
      <c r="E34" s="410"/>
    </row>
  </sheetData>
  <mergeCells count="3">
    <mergeCell ref="B2:B3"/>
    <mergeCell ref="C2:E2"/>
    <mergeCell ref="D34:E34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4D5F-6052-4565-A539-D45A64CFC9F9}">
  <dimension ref="B1:G17"/>
  <sheetViews>
    <sheetView workbookViewId="0">
      <selection activeCell="J11" sqref="J11"/>
    </sheetView>
  </sheetViews>
  <sheetFormatPr baseColWidth="10" defaultRowHeight="14.4"/>
  <cols>
    <col min="1" max="1" width="5" style="233" customWidth="1"/>
    <col min="2" max="2" width="36.5546875" style="233" customWidth="1"/>
    <col min="3" max="16384" width="11.5546875" style="233"/>
  </cols>
  <sheetData>
    <row r="1" spans="2:7" ht="16.8" customHeight="1"/>
    <row r="2" spans="2:7" ht="15" thickBot="1"/>
    <row r="3" spans="2:7" s="234" customFormat="1" ht="30" customHeight="1" thickTop="1">
      <c r="B3" s="379" t="s">
        <v>167</v>
      </c>
      <c r="C3" s="381" t="s">
        <v>168</v>
      </c>
      <c r="D3" s="381"/>
      <c r="E3" s="382" t="s">
        <v>169</v>
      </c>
      <c r="F3" s="382" t="s">
        <v>170</v>
      </c>
      <c r="G3" s="384" t="s">
        <v>171</v>
      </c>
    </row>
    <row r="4" spans="2:7" s="234" customFormat="1" ht="30" customHeight="1">
      <c r="B4" s="380"/>
      <c r="C4" s="241" t="s">
        <v>172</v>
      </c>
      <c r="D4" s="241" t="s">
        <v>173</v>
      </c>
      <c r="E4" s="383"/>
      <c r="F4" s="383"/>
      <c r="G4" s="385"/>
    </row>
    <row r="5" spans="2:7" s="234" customFormat="1" ht="30" customHeight="1">
      <c r="B5" s="238" t="s">
        <v>174</v>
      </c>
      <c r="C5" s="237"/>
      <c r="D5" s="237"/>
      <c r="E5" s="237"/>
      <c r="F5" s="237"/>
      <c r="G5" s="236"/>
    </row>
    <row r="6" spans="2:7" s="234" customFormat="1" ht="30" customHeight="1">
      <c r="B6" s="238" t="s">
        <v>175</v>
      </c>
      <c r="C6" s="237"/>
      <c r="D6" s="237"/>
      <c r="E6" s="237"/>
      <c r="F6" s="237"/>
      <c r="G6" s="236"/>
    </row>
    <row r="7" spans="2:7" s="234" customFormat="1" ht="30" customHeight="1">
      <c r="B7" s="242" t="s">
        <v>175</v>
      </c>
      <c r="C7" s="243"/>
      <c r="D7" s="243"/>
      <c r="E7" s="243"/>
      <c r="F7" s="243"/>
      <c r="G7" s="244"/>
    </row>
    <row r="8" spans="2:7" s="234" customFormat="1" ht="30" customHeight="1" thickBot="1">
      <c r="B8" s="386" t="s">
        <v>176</v>
      </c>
      <c r="C8" s="387"/>
      <c r="D8" s="387"/>
      <c r="E8" s="388"/>
      <c r="F8" s="245"/>
      <c r="G8" s="246"/>
    </row>
    <row r="9" spans="2:7" ht="15" thickTop="1">
      <c r="F9" s="389" t="s">
        <v>178</v>
      </c>
      <c r="G9" s="389"/>
    </row>
    <row r="10" spans="2:7" ht="46.2" customHeight="1" thickBot="1"/>
    <row r="11" spans="2:7" s="234" customFormat="1" ht="30" customHeight="1" thickTop="1">
      <c r="B11" s="379" t="s">
        <v>167</v>
      </c>
      <c r="C11" s="381" t="s">
        <v>168</v>
      </c>
      <c r="D11" s="381"/>
      <c r="E11" s="382" t="s">
        <v>169</v>
      </c>
      <c r="F11" s="382" t="s">
        <v>170</v>
      </c>
      <c r="G11" s="384" t="s">
        <v>171</v>
      </c>
    </row>
    <row r="12" spans="2:7" s="234" customFormat="1" ht="30" customHeight="1">
      <c r="B12" s="380"/>
      <c r="C12" s="241" t="s">
        <v>172</v>
      </c>
      <c r="D12" s="241" t="s">
        <v>173</v>
      </c>
      <c r="E12" s="383"/>
      <c r="F12" s="383"/>
      <c r="G12" s="385"/>
    </row>
    <row r="13" spans="2:7" s="234" customFormat="1" ht="30" customHeight="1">
      <c r="B13" s="238" t="s">
        <v>174</v>
      </c>
      <c r="C13" s="237"/>
      <c r="D13" s="237"/>
      <c r="E13" s="237"/>
      <c r="F13" s="237"/>
      <c r="G13" s="236"/>
    </row>
    <row r="14" spans="2:7" s="234" customFormat="1" ht="30" customHeight="1">
      <c r="B14" s="238" t="s">
        <v>175</v>
      </c>
      <c r="C14" s="237"/>
      <c r="D14" s="237"/>
      <c r="E14" s="237"/>
      <c r="F14" s="237"/>
      <c r="G14" s="236"/>
    </row>
    <row r="15" spans="2:7" s="234" customFormat="1" ht="30" customHeight="1">
      <c r="B15" s="242" t="s">
        <v>175</v>
      </c>
      <c r="C15" s="243"/>
      <c r="D15" s="243"/>
      <c r="E15" s="243"/>
      <c r="F15" s="243"/>
      <c r="G15" s="244"/>
    </row>
    <row r="16" spans="2:7" s="234" customFormat="1" ht="30" customHeight="1" thickBot="1">
      <c r="B16" s="386" t="s">
        <v>176</v>
      </c>
      <c r="C16" s="387"/>
      <c r="D16" s="387"/>
      <c r="E16" s="388"/>
      <c r="F16" s="245"/>
      <c r="G16" s="246"/>
    </row>
    <row r="17" spans="6:7" ht="15" thickTop="1">
      <c r="F17" s="389" t="s">
        <v>178</v>
      </c>
      <c r="G17" s="389"/>
    </row>
  </sheetData>
  <mergeCells count="14">
    <mergeCell ref="G3:G4"/>
    <mergeCell ref="B8:E8"/>
    <mergeCell ref="F17:G17"/>
    <mergeCell ref="F9:G9"/>
    <mergeCell ref="B16:E16"/>
    <mergeCell ref="B3:B4"/>
    <mergeCell ref="C3:D3"/>
    <mergeCell ref="E3:E4"/>
    <mergeCell ref="F3:F4"/>
    <mergeCell ref="B11:B12"/>
    <mergeCell ref="C11:D11"/>
    <mergeCell ref="E11:E12"/>
    <mergeCell ref="F11:F12"/>
    <mergeCell ref="G11:G12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365B-A2FF-4110-8CA0-9861704FCEB1}">
  <sheetPr>
    <tabColor theme="5"/>
    <pageSetUpPr fitToPage="1"/>
  </sheetPr>
  <dimension ref="A1:BL60"/>
  <sheetViews>
    <sheetView showGridLines="0" topLeftCell="A45" zoomScale="140" zoomScaleNormal="140" workbookViewId="0">
      <selection activeCell="AG60" sqref="AG60"/>
    </sheetView>
  </sheetViews>
  <sheetFormatPr baseColWidth="10" defaultRowHeight="13.2"/>
  <cols>
    <col min="1" max="64" width="2.33203125" style="164" customWidth="1"/>
    <col min="65" max="16384" width="11.5546875" style="164"/>
  </cols>
  <sheetData>
    <row r="1" spans="1:64" s="161" customFormat="1" ht="12" customHeight="1">
      <c r="A1" s="160"/>
      <c r="B1" s="160"/>
      <c r="C1" s="160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F1" s="162"/>
      <c r="AG1" s="163"/>
      <c r="AH1" s="160"/>
      <c r="AI1" s="160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</row>
    <row r="2" spans="1:64" s="161" customFormat="1" ht="12" customHeight="1">
      <c r="A2" s="160"/>
      <c r="B2" s="160"/>
      <c r="C2" s="160"/>
      <c r="D2" s="263" t="s">
        <v>5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F2" s="162"/>
      <c r="AG2" s="163"/>
      <c r="AH2" s="160"/>
      <c r="AI2" s="160"/>
      <c r="AJ2" s="263" t="s">
        <v>5</v>
      </c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</row>
    <row r="3" spans="1:64" ht="3.9" customHeight="1">
      <c r="AF3" s="162"/>
      <c r="AG3" s="165"/>
      <c r="BL3" s="161"/>
    </row>
    <row r="4" spans="1:64" s="166" customFormat="1" ht="8.1" customHeight="1">
      <c r="A4" s="263"/>
      <c r="B4" s="263"/>
      <c r="C4" s="263"/>
      <c r="D4" s="263"/>
      <c r="G4" s="263"/>
      <c r="H4" s="263"/>
      <c r="I4" s="263"/>
      <c r="J4" s="263"/>
      <c r="K4" s="263"/>
      <c r="L4" s="263"/>
      <c r="O4" s="263"/>
      <c r="P4" s="263"/>
      <c r="Q4" s="263"/>
      <c r="R4" s="263"/>
      <c r="S4" s="263"/>
      <c r="T4" s="167"/>
      <c r="V4" s="263"/>
      <c r="W4" s="263"/>
      <c r="X4" s="263"/>
      <c r="Y4" s="263"/>
      <c r="Z4" s="263"/>
      <c r="AA4" s="263"/>
      <c r="AB4" s="263"/>
      <c r="AF4" s="162"/>
      <c r="AG4" s="266"/>
      <c r="AH4" s="263"/>
      <c r="AI4" s="263"/>
      <c r="AJ4" s="263"/>
      <c r="AM4" s="263"/>
      <c r="AN4" s="263"/>
      <c r="AO4" s="263"/>
      <c r="AP4" s="263"/>
      <c r="AQ4" s="263"/>
      <c r="AR4" s="263"/>
      <c r="AU4" s="263"/>
      <c r="AV4" s="263"/>
      <c r="AW4" s="263"/>
      <c r="AX4" s="263"/>
      <c r="AY4" s="263"/>
      <c r="AZ4" s="167"/>
      <c r="BB4" s="263"/>
      <c r="BC4" s="263"/>
      <c r="BD4" s="263"/>
      <c r="BE4" s="263"/>
      <c r="BF4" s="263"/>
      <c r="BG4" s="263"/>
      <c r="BH4" s="263"/>
      <c r="BL4" s="161"/>
    </row>
    <row r="5" spans="1:64" ht="6" customHeight="1">
      <c r="J5" s="263"/>
      <c r="K5" s="263"/>
      <c r="L5" s="263"/>
      <c r="M5" s="263"/>
      <c r="N5" s="263"/>
      <c r="O5" s="263"/>
      <c r="P5" s="263"/>
      <c r="S5" s="263"/>
      <c r="T5" s="263"/>
      <c r="U5" s="263"/>
      <c r="V5" s="263"/>
      <c r="W5" s="263"/>
      <c r="X5" s="263"/>
      <c r="Y5" s="263"/>
      <c r="Z5" s="263"/>
      <c r="AF5" s="162"/>
      <c r="AG5" s="165"/>
      <c r="AP5" s="263"/>
      <c r="AQ5" s="263"/>
      <c r="AR5" s="263"/>
      <c r="AS5" s="263"/>
      <c r="AT5" s="263"/>
      <c r="AU5" s="263"/>
      <c r="AV5" s="263"/>
      <c r="AY5" s="263"/>
      <c r="AZ5" s="263"/>
      <c r="BA5" s="263"/>
      <c r="BB5" s="263"/>
      <c r="BC5" s="263"/>
      <c r="BD5" s="263"/>
      <c r="BE5" s="263"/>
      <c r="BF5" s="263"/>
      <c r="BL5" s="161"/>
    </row>
    <row r="6" spans="1:64" s="161" customFormat="1" ht="8.1" customHeight="1">
      <c r="J6" s="263"/>
      <c r="K6" s="263"/>
      <c r="L6" s="263"/>
      <c r="M6" s="263"/>
      <c r="N6" s="263"/>
      <c r="O6" s="263"/>
      <c r="P6" s="263"/>
      <c r="Q6" s="168"/>
      <c r="R6" s="168"/>
      <c r="S6" s="263"/>
      <c r="T6" s="263"/>
      <c r="U6" s="263"/>
      <c r="V6" s="263"/>
      <c r="W6" s="263"/>
      <c r="X6" s="263"/>
      <c r="Y6" s="263"/>
      <c r="Z6" s="263"/>
      <c r="AF6" s="162"/>
      <c r="AG6" s="169"/>
      <c r="AP6" s="263"/>
      <c r="AQ6" s="263"/>
      <c r="AR6" s="263"/>
      <c r="AS6" s="263"/>
      <c r="AT6" s="263"/>
      <c r="AU6" s="263"/>
      <c r="AV6" s="263"/>
      <c r="AW6" s="168"/>
      <c r="AX6" s="168"/>
      <c r="AY6" s="263"/>
      <c r="AZ6" s="263"/>
      <c r="BA6" s="263"/>
      <c r="BB6" s="263"/>
      <c r="BC6" s="263"/>
      <c r="BD6" s="263"/>
      <c r="BE6" s="263"/>
      <c r="BF6" s="263"/>
    </row>
    <row r="7" spans="1:64" ht="6" customHeight="1">
      <c r="AF7" s="162"/>
      <c r="AG7" s="165"/>
      <c r="BL7" s="161"/>
    </row>
    <row r="8" spans="1:64" s="161" customFormat="1" ht="14.4" customHeight="1">
      <c r="B8" s="263"/>
      <c r="C8" s="263"/>
      <c r="D8" s="263"/>
      <c r="E8" s="170"/>
      <c r="F8" s="170"/>
      <c r="G8" s="264"/>
      <c r="H8" s="264"/>
      <c r="I8" s="264"/>
      <c r="J8" s="264"/>
      <c r="K8" s="168"/>
      <c r="L8" s="160" t="s">
        <v>118</v>
      </c>
      <c r="M8" s="160"/>
      <c r="N8" s="171"/>
      <c r="O8" s="171"/>
      <c r="P8" s="171"/>
      <c r="Q8" s="171"/>
      <c r="R8" s="171"/>
      <c r="AF8" s="162"/>
      <c r="AG8" s="169"/>
      <c r="AH8" s="263"/>
      <c r="AI8" s="263"/>
      <c r="AJ8" s="263"/>
      <c r="AK8" s="170"/>
      <c r="AL8" s="170"/>
      <c r="AM8" s="264"/>
      <c r="AN8" s="264"/>
      <c r="AO8" s="264"/>
      <c r="AP8" s="264"/>
      <c r="AQ8" s="168"/>
      <c r="AR8" s="160" t="s">
        <v>118</v>
      </c>
      <c r="AS8" s="160"/>
      <c r="AT8" s="171"/>
      <c r="AU8" s="171"/>
      <c r="AV8" s="171"/>
      <c r="AW8" s="171"/>
      <c r="AX8" s="171"/>
    </row>
    <row r="9" spans="1:64" s="161" customFormat="1" ht="12.6" customHeight="1">
      <c r="P9" s="265"/>
      <c r="Q9" s="265"/>
      <c r="R9" s="265"/>
      <c r="AF9" s="162"/>
      <c r="AG9" s="169"/>
      <c r="AV9" s="265"/>
      <c r="AW9" s="265"/>
      <c r="AX9" s="265"/>
    </row>
    <row r="10" spans="1:64" s="161" customFormat="1" ht="12" customHeight="1">
      <c r="A10" s="263" t="s">
        <v>4</v>
      </c>
      <c r="B10" s="263"/>
      <c r="C10" s="263"/>
      <c r="D10" s="263"/>
      <c r="E10" s="263"/>
      <c r="F10" s="263"/>
      <c r="G10" s="172"/>
      <c r="H10" s="173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F10" s="162"/>
      <c r="AG10" s="266" t="s">
        <v>4</v>
      </c>
      <c r="AH10" s="263"/>
      <c r="AI10" s="263"/>
      <c r="AJ10" s="263"/>
      <c r="AK10" s="263"/>
      <c r="AL10" s="263"/>
      <c r="AM10" s="172"/>
      <c r="AN10" s="173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</row>
    <row r="11" spans="1:64" s="161" customFormat="1" ht="5.0999999999999996" customHeight="1">
      <c r="AF11" s="162"/>
      <c r="AG11" s="169"/>
    </row>
    <row r="12" spans="1:64" s="168" customFormat="1" ht="8.1" customHeight="1">
      <c r="H12" s="263"/>
      <c r="I12" s="263"/>
      <c r="J12" s="263"/>
      <c r="K12" s="263"/>
      <c r="L12" s="263"/>
      <c r="Q12" s="263"/>
      <c r="R12" s="263"/>
      <c r="S12" s="263"/>
      <c r="T12" s="263"/>
      <c r="U12" s="263"/>
      <c r="V12" s="174"/>
      <c r="AF12" s="162"/>
      <c r="AG12" s="175"/>
      <c r="AN12" s="263"/>
      <c r="AO12" s="263"/>
      <c r="AP12" s="263"/>
      <c r="AQ12" s="263"/>
      <c r="AR12" s="263"/>
      <c r="AW12" s="263"/>
      <c r="AX12" s="263"/>
      <c r="AY12" s="263"/>
      <c r="AZ12" s="263"/>
      <c r="BA12" s="263"/>
      <c r="BB12" s="174"/>
      <c r="BL12" s="161"/>
    </row>
    <row r="13" spans="1:64" s="161" customFormat="1" ht="15.6" customHeight="1">
      <c r="A13" s="176" t="s">
        <v>119</v>
      </c>
      <c r="B13" s="168"/>
      <c r="C13" s="168"/>
      <c r="D13" s="168"/>
      <c r="E13" s="168"/>
      <c r="F13" s="168"/>
      <c r="G13" s="172"/>
      <c r="H13" s="173"/>
      <c r="I13" s="171"/>
      <c r="J13" s="172"/>
      <c r="K13" s="173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F13" s="162"/>
      <c r="AG13" s="177" t="s">
        <v>119</v>
      </c>
      <c r="AH13" s="168"/>
      <c r="AI13" s="168"/>
      <c r="AJ13" s="168"/>
      <c r="AK13" s="168"/>
      <c r="AL13" s="168"/>
      <c r="AM13" s="172"/>
      <c r="AN13" s="173"/>
      <c r="AO13" s="171"/>
      <c r="AP13" s="172"/>
      <c r="AQ13" s="173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</row>
    <row r="14" spans="1:64" s="161" customFormat="1" ht="6" customHeight="1">
      <c r="AF14" s="162"/>
      <c r="AG14" s="169"/>
    </row>
    <row r="15" spans="1:64" s="161" customFormat="1" ht="15.6" customHeight="1">
      <c r="A15" s="176" t="s">
        <v>120</v>
      </c>
      <c r="B15" s="168"/>
      <c r="C15" s="168"/>
      <c r="D15" s="168"/>
      <c r="E15" s="168"/>
      <c r="F15" s="172"/>
      <c r="G15" s="173"/>
      <c r="H15" s="173"/>
      <c r="I15" s="171"/>
      <c r="J15" s="172"/>
      <c r="K15" s="173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F15" s="162"/>
      <c r="AG15" s="177" t="s">
        <v>120</v>
      </c>
      <c r="AH15" s="168"/>
      <c r="AI15" s="168"/>
      <c r="AJ15" s="168"/>
      <c r="AK15" s="168"/>
      <c r="AL15" s="172"/>
      <c r="AM15" s="173"/>
      <c r="AN15" s="173"/>
      <c r="AO15" s="171"/>
      <c r="AP15" s="172"/>
      <c r="AQ15" s="173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</row>
    <row r="16" spans="1:64" s="178" customFormat="1" ht="16.2">
      <c r="A16" s="255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F16" s="162"/>
      <c r="AG16" s="256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L16" s="161"/>
    </row>
    <row r="17" spans="1:64" s="161" customFormat="1" ht="6" customHeight="1" thickBot="1">
      <c r="AF17" s="162"/>
      <c r="AG17" s="169"/>
    </row>
    <row r="18" spans="1:64" s="161" customFormat="1" ht="8.1" customHeight="1" thickTop="1">
      <c r="I18" s="168"/>
      <c r="J18" s="179"/>
      <c r="K18" s="180"/>
      <c r="L18" s="181"/>
      <c r="O18" s="160"/>
      <c r="P18" s="257"/>
      <c r="Q18" s="257"/>
      <c r="R18" s="257"/>
      <c r="S18" s="160"/>
      <c r="T18" s="179"/>
      <c r="U18" s="180"/>
      <c r="V18" s="181"/>
      <c r="W18" s="160"/>
      <c r="X18" s="160"/>
      <c r="Y18" s="160"/>
      <c r="Z18" s="179"/>
      <c r="AA18" s="180"/>
      <c r="AB18" s="181"/>
      <c r="AC18" s="160"/>
      <c r="AD18" s="160"/>
      <c r="AF18" s="162"/>
      <c r="AG18" s="169"/>
      <c r="AO18" s="168"/>
      <c r="AP18" s="179"/>
      <c r="AQ18" s="180"/>
      <c r="AR18" s="181"/>
      <c r="AU18" s="160"/>
      <c r="AV18" s="257"/>
      <c r="AW18" s="257"/>
      <c r="AX18" s="257"/>
      <c r="AY18" s="160"/>
      <c r="AZ18" s="179"/>
      <c r="BA18" s="180"/>
      <c r="BB18" s="181"/>
      <c r="BC18" s="160"/>
      <c r="BD18" s="160"/>
      <c r="BE18" s="160"/>
      <c r="BF18" s="179"/>
      <c r="BG18" s="180"/>
      <c r="BH18" s="181"/>
      <c r="BI18" s="160"/>
      <c r="BJ18" s="160"/>
    </row>
    <row r="19" spans="1:64" s="161" customFormat="1" ht="15" customHeight="1" thickBot="1">
      <c r="A19" s="176" t="s">
        <v>121</v>
      </c>
      <c r="J19" s="182"/>
      <c r="K19" s="183"/>
      <c r="L19" s="184"/>
      <c r="M19" s="185"/>
      <c r="N19" s="186" t="s">
        <v>122</v>
      </c>
      <c r="O19" s="185"/>
      <c r="P19" s="185"/>
      <c r="Q19" s="185"/>
      <c r="R19" s="185"/>
      <c r="S19" s="187"/>
      <c r="T19" s="182"/>
      <c r="U19" s="183"/>
      <c r="V19" s="184"/>
      <c r="W19" s="187"/>
      <c r="X19" s="187" t="s">
        <v>123</v>
      </c>
      <c r="Y19" s="187"/>
      <c r="Z19" s="182"/>
      <c r="AA19" s="183"/>
      <c r="AB19" s="184"/>
      <c r="AC19" s="187"/>
      <c r="AD19" s="187"/>
      <c r="AF19" s="162"/>
      <c r="AG19" s="177" t="s">
        <v>121</v>
      </c>
      <c r="AP19" s="182"/>
      <c r="AQ19" s="183"/>
      <c r="AR19" s="184"/>
      <c r="AS19" s="185"/>
      <c r="AT19" s="186" t="s">
        <v>122</v>
      </c>
      <c r="AU19" s="185"/>
      <c r="AV19" s="185"/>
      <c r="AW19" s="185"/>
      <c r="AX19" s="185"/>
      <c r="AY19" s="187"/>
      <c r="AZ19" s="182"/>
      <c r="BA19" s="183"/>
      <c r="BB19" s="184"/>
      <c r="BC19" s="187"/>
      <c r="BD19" s="187" t="s">
        <v>123</v>
      </c>
      <c r="BE19" s="187"/>
      <c r="BF19" s="182"/>
      <c r="BG19" s="183"/>
      <c r="BH19" s="184"/>
      <c r="BI19" s="187"/>
      <c r="BJ19" s="187"/>
    </row>
    <row r="20" spans="1:64" s="161" customFormat="1" ht="6" customHeight="1" thickTop="1" thickBot="1">
      <c r="AF20" s="162"/>
      <c r="AG20" s="169"/>
    </row>
    <row r="21" spans="1:64" s="161" customFormat="1" ht="15" customHeight="1" thickBot="1">
      <c r="A21" s="176"/>
      <c r="M21" s="258" t="s">
        <v>1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60"/>
      <c r="AA21" s="261"/>
      <c r="AB21" s="261"/>
      <c r="AC21" s="261"/>
      <c r="AD21" s="262"/>
      <c r="AF21" s="162"/>
      <c r="AG21" s="177"/>
      <c r="AS21" s="258" t="s">
        <v>1</v>
      </c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60"/>
      <c r="BG21" s="261"/>
      <c r="BH21" s="261"/>
      <c r="BI21" s="261"/>
      <c r="BJ21" s="262"/>
    </row>
    <row r="22" spans="1:64" s="161" customFormat="1" ht="9" customHeight="1">
      <c r="AF22" s="162"/>
      <c r="AG22" s="169"/>
    </row>
    <row r="23" spans="1:64" s="161" customFormat="1" ht="9" customHeight="1">
      <c r="A23" s="188" t="s">
        <v>124</v>
      </c>
      <c r="B23" s="189"/>
      <c r="C23" s="189"/>
      <c r="D23" s="189"/>
      <c r="E23" s="190"/>
      <c r="F23" s="191"/>
      <c r="G23" s="191"/>
      <c r="H23" s="191"/>
      <c r="I23" s="191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3"/>
      <c r="AF23" s="194"/>
      <c r="AG23" s="195" t="s">
        <v>124</v>
      </c>
      <c r="AH23" s="189"/>
      <c r="AI23" s="189"/>
      <c r="AJ23" s="189"/>
      <c r="AK23" s="190"/>
      <c r="AL23" s="191"/>
      <c r="AM23" s="191"/>
      <c r="AN23" s="191"/>
      <c r="AO23" s="191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3"/>
      <c r="BL23" s="193"/>
    </row>
    <row r="24" spans="1:64" s="161" customFormat="1" ht="9" customHeight="1">
      <c r="A24" s="189"/>
      <c r="B24" s="189"/>
      <c r="C24" s="189"/>
      <c r="D24" s="189"/>
      <c r="E24" s="189"/>
      <c r="F24" s="189"/>
      <c r="G24" s="189"/>
      <c r="H24" s="189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7"/>
      <c r="AG24" s="198"/>
      <c r="AH24" s="189"/>
      <c r="AI24" s="189"/>
      <c r="AJ24" s="189"/>
      <c r="AK24" s="189"/>
      <c r="AL24" s="189"/>
      <c r="AM24" s="189"/>
      <c r="AN24" s="189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</row>
    <row r="25" spans="1:64" s="161" customFormat="1" ht="7.8" customHeight="1">
      <c r="A25" s="199"/>
      <c r="B25" s="199"/>
      <c r="C25" s="199"/>
      <c r="D25" s="199"/>
      <c r="E25" s="199"/>
      <c r="F25" s="199"/>
      <c r="G25" s="199"/>
      <c r="H25" s="199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200"/>
      <c r="AG25" s="201"/>
      <c r="AH25" s="199"/>
      <c r="AI25" s="199"/>
      <c r="AJ25" s="199"/>
      <c r="AK25" s="199"/>
      <c r="AL25" s="199"/>
      <c r="AM25" s="199"/>
      <c r="AN25" s="199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6"/>
    </row>
    <row r="26" spans="1:64" s="161" customFormat="1" ht="9" customHeight="1">
      <c r="A26" s="189"/>
      <c r="B26" s="189"/>
      <c r="C26" s="189"/>
      <c r="D26" s="189"/>
      <c r="E26" s="189"/>
      <c r="F26" s="189"/>
      <c r="G26" s="189"/>
      <c r="H26" s="189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8"/>
      <c r="AG26" s="198"/>
      <c r="AH26" s="189"/>
      <c r="AI26" s="189"/>
      <c r="AJ26" s="189"/>
      <c r="AK26" s="189"/>
      <c r="AL26" s="189"/>
      <c r="AM26" s="189"/>
      <c r="AN26" s="189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</row>
    <row r="27" spans="1:64" s="161" customFormat="1" ht="9" customHeight="1">
      <c r="A27" s="199"/>
      <c r="B27" s="199"/>
      <c r="C27" s="199"/>
      <c r="D27" s="199"/>
      <c r="E27" s="199"/>
      <c r="F27" s="199"/>
      <c r="G27" s="199"/>
      <c r="H27" s="19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50"/>
      <c r="AG27" s="201"/>
      <c r="AH27" s="199"/>
      <c r="AI27" s="199"/>
      <c r="AJ27" s="199"/>
      <c r="AK27" s="199"/>
      <c r="AL27" s="199"/>
      <c r="AM27" s="199"/>
      <c r="AN27" s="199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6"/>
    </row>
    <row r="28" spans="1:64" s="161" customFormat="1" ht="9" customHeight="1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202"/>
      <c r="T28" s="202"/>
      <c r="U28" s="202"/>
      <c r="V28" s="202"/>
      <c r="W28" s="202"/>
      <c r="X28" s="202"/>
      <c r="Y28" s="202"/>
      <c r="Z28" s="189"/>
      <c r="AA28" s="189"/>
      <c r="AB28" s="189"/>
      <c r="AC28" s="189"/>
      <c r="AD28" s="189"/>
      <c r="AE28" s="203"/>
      <c r="AF28" s="204"/>
      <c r="AG28" s="198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202"/>
      <c r="AZ28" s="202"/>
      <c r="BA28" s="202"/>
      <c r="BB28" s="202"/>
      <c r="BC28" s="202"/>
      <c r="BD28" s="202"/>
      <c r="BE28" s="202"/>
      <c r="BF28" s="189"/>
      <c r="BG28" s="189"/>
      <c r="BH28" s="189"/>
      <c r="BI28" s="189"/>
      <c r="BJ28" s="189"/>
      <c r="BK28" s="203"/>
      <c r="BL28" s="203"/>
    </row>
    <row r="29" spans="1:64" s="203" customFormat="1" ht="18" customHeight="1">
      <c r="A29" s="160" t="s">
        <v>125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R29" s="205"/>
      <c r="S29" s="205"/>
      <c r="T29" s="164"/>
      <c r="U29" s="160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206"/>
      <c r="AG29" s="160" t="s">
        <v>125</v>
      </c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X29" s="205"/>
      <c r="AY29" s="205"/>
      <c r="AZ29" s="164"/>
      <c r="BA29" s="160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</row>
    <row r="30" spans="1:64" ht="9" customHeight="1">
      <c r="O30" s="160"/>
      <c r="U30" s="160"/>
      <c r="AF30" s="206"/>
      <c r="AG30" s="165"/>
      <c r="AU30" s="160"/>
      <c r="BA30" s="160"/>
    </row>
    <row r="31" spans="1:64" s="203" customFormat="1" ht="14.4" customHeight="1">
      <c r="A31" s="207" t="s">
        <v>148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9"/>
      <c r="P31" s="208"/>
      <c r="Q31" s="208"/>
      <c r="R31" s="208"/>
      <c r="S31" s="208"/>
      <c r="T31" s="208"/>
      <c r="U31" s="209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10"/>
      <c r="AG31" s="211" t="s">
        <v>148</v>
      </c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9"/>
      <c r="AV31" s="208"/>
      <c r="AW31" s="208"/>
      <c r="AX31" s="208"/>
      <c r="AY31" s="208"/>
      <c r="AZ31" s="208"/>
      <c r="BA31" s="209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164"/>
    </row>
    <row r="32" spans="1:64" s="161" customFormat="1" ht="12" customHeight="1">
      <c r="A32" s="212"/>
      <c r="B32" s="212"/>
      <c r="C32" s="212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13"/>
      <c r="AF32" s="214"/>
      <c r="AG32" s="215"/>
      <c r="AH32" s="212"/>
      <c r="AI32" s="212"/>
      <c r="AJ32" s="267"/>
      <c r="AK32" s="267"/>
      <c r="AL32" s="267"/>
      <c r="AM32" s="267"/>
      <c r="AN32" s="267"/>
      <c r="AO32" s="267"/>
      <c r="AP32" s="267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67"/>
      <c r="BC32" s="267"/>
      <c r="BD32" s="267"/>
      <c r="BE32" s="267"/>
      <c r="BF32" s="267"/>
      <c r="BG32" s="267"/>
      <c r="BH32" s="267"/>
      <c r="BI32" s="267"/>
      <c r="BJ32" s="267"/>
      <c r="BK32" s="213"/>
    </row>
    <row r="33" spans="1:64" s="161" customFormat="1" ht="12" customHeight="1">
      <c r="A33" s="160"/>
      <c r="B33" s="160"/>
      <c r="C33" s="160"/>
      <c r="D33" s="263" t="s">
        <v>5</v>
      </c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F33" s="162"/>
      <c r="AG33" s="163"/>
      <c r="AH33" s="160"/>
      <c r="AI33" s="160"/>
      <c r="AJ33" s="263" t="s">
        <v>5</v>
      </c>
      <c r="AK33" s="263"/>
      <c r="AL33" s="263"/>
      <c r="AM33" s="263"/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C33" s="263"/>
      <c r="BD33" s="263"/>
      <c r="BE33" s="263"/>
      <c r="BF33" s="263"/>
      <c r="BG33" s="263"/>
      <c r="BH33" s="263"/>
      <c r="BI33" s="263"/>
      <c r="BJ33" s="263"/>
    </row>
    <row r="34" spans="1:64" ht="3.9" customHeight="1">
      <c r="AF34" s="162"/>
      <c r="AG34" s="165"/>
      <c r="BL34" s="161"/>
    </row>
    <row r="35" spans="1:64" s="166" customFormat="1" ht="8.1" customHeight="1">
      <c r="A35" s="263"/>
      <c r="B35" s="263"/>
      <c r="C35" s="263"/>
      <c r="D35" s="263"/>
      <c r="G35" s="263"/>
      <c r="H35" s="263"/>
      <c r="I35" s="263"/>
      <c r="J35" s="263"/>
      <c r="K35" s="263"/>
      <c r="L35" s="263"/>
      <c r="O35" s="263"/>
      <c r="P35" s="263"/>
      <c r="Q35" s="263"/>
      <c r="R35" s="263"/>
      <c r="S35" s="263"/>
      <c r="T35" s="167"/>
      <c r="V35" s="263"/>
      <c r="W35" s="263"/>
      <c r="X35" s="263"/>
      <c r="Y35" s="263"/>
      <c r="Z35" s="263"/>
      <c r="AA35" s="263"/>
      <c r="AB35" s="263"/>
      <c r="AF35" s="162"/>
      <c r="AG35" s="266"/>
      <c r="AH35" s="263"/>
      <c r="AI35" s="263"/>
      <c r="AJ35" s="263"/>
      <c r="AM35" s="263"/>
      <c r="AN35" s="263"/>
      <c r="AO35" s="263"/>
      <c r="AP35" s="263"/>
      <c r="AQ35" s="263"/>
      <c r="AR35" s="263"/>
      <c r="AU35" s="263"/>
      <c r="AV35" s="263"/>
      <c r="AW35" s="263"/>
      <c r="AX35" s="263"/>
      <c r="AY35" s="263"/>
      <c r="AZ35" s="167"/>
      <c r="BB35" s="263"/>
      <c r="BC35" s="263"/>
      <c r="BD35" s="263"/>
      <c r="BE35" s="263"/>
      <c r="BF35" s="263"/>
      <c r="BG35" s="263"/>
      <c r="BH35" s="263"/>
      <c r="BL35" s="161"/>
    </row>
    <row r="36" spans="1:64" ht="6" customHeight="1">
      <c r="J36" s="263"/>
      <c r="K36" s="263"/>
      <c r="L36" s="263"/>
      <c r="M36" s="263"/>
      <c r="N36" s="263"/>
      <c r="O36" s="263"/>
      <c r="P36" s="263"/>
      <c r="S36" s="263"/>
      <c r="T36" s="263"/>
      <c r="U36" s="263"/>
      <c r="V36" s="263"/>
      <c r="W36" s="263"/>
      <c r="X36" s="263"/>
      <c r="Y36" s="263"/>
      <c r="Z36" s="263"/>
      <c r="AF36" s="162"/>
      <c r="AG36" s="165"/>
      <c r="AP36" s="263"/>
      <c r="AQ36" s="263"/>
      <c r="AR36" s="263"/>
      <c r="AS36" s="263"/>
      <c r="AT36" s="263"/>
      <c r="AU36" s="263"/>
      <c r="AV36" s="263"/>
      <c r="AY36" s="263"/>
      <c r="AZ36" s="263"/>
      <c r="BA36" s="263"/>
      <c r="BB36" s="263"/>
      <c r="BC36" s="263"/>
      <c r="BD36" s="263"/>
      <c r="BE36" s="263"/>
      <c r="BF36" s="263"/>
      <c r="BL36" s="161"/>
    </row>
    <row r="37" spans="1:64" s="161" customFormat="1" ht="8.1" customHeight="1">
      <c r="J37" s="263"/>
      <c r="K37" s="263"/>
      <c r="L37" s="263"/>
      <c r="M37" s="263"/>
      <c r="N37" s="263"/>
      <c r="O37" s="263"/>
      <c r="P37" s="263"/>
      <c r="Q37" s="168"/>
      <c r="R37" s="168"/>
      <c r="S37" s="263"/>
      <c r="T37" s="263"/>
      <c r="U37" s="263"/>
      <c r="V37" s="263"/>
      <c r="W37" s="263"/>
      <c r="X37" s="263"/>
      <c r="Y37" s="263"/>
      <c r="Z37" s="263"/>
      <c r="AF37" s="162"/>
      <c r="AG37" s="169"/>
      <c r="AP37" s="263"/>
      <c r="AQ37" s="263"/>
      <c r="AR37" s="263"/>
      <c r="AS37" s="263"/>
      <c r="AT37" s="263"/>
      <c r="AU37" s="263"/>
      <c r="AV37" s="263"/>
      <c r="AW37" s="168"/>
      <c r="AX37" s="168"/>
      <c r="AY37" s="263"/>
      <c r="AZ37" s="263"/>
      <c r="BA37" s="263"/>
      <c r="BB37" s="263"/>
      <c r="BC37" s="263"/>
      <c r="BD37" s="263"/>
      <c r="BE37" s="263"/>
      <c r="BF37" s="263"/>
    </row>
    <row r="38" spans="1:64" s="161" customFormat="1" ht="13.2" customHeight="1">
      <c r="B38" s="263"/>
      <c r="C38" s="263"/>
      <c r="D38" s="263"/>
      <c r="E38" s="170"/>
      <c r="F38" s="170"/>
      <c r="G38" s="264"/>
      <c r="H38" s="264"/>
      <c r="I38" s="264"/>
      <c r="J38" s="264"/>
      <c r="K38" s="168"/>
      <c r="L38" s="160" t="s">
        <v>118</v>
      </c>
      <c r="M38" s="160"/>
      <c r="N38" s="171"/>
      <c r="O38" s="171"/>
      <c r="P38" s="171"/>
      <c r="Q38" s="171"/>
      <c r="R38" s="171"/>
      <c r="AF38" s="162"/>
      <c r="AG38" s="169"/>
      <c r="AH38" s="263"/>
      <c r="AI38" s="263"/>
      <c r="AJ38" s="263"/>
      <c r="AK38" s="170"/>
      <c r="AL38" s="170"/>
      <c r="AM38" s="264"/>
      <c r="AN38" s="264"/>
      <c r="AO38" s="264"/>
      <c r="AP38" s="264"/>
      <c r="AQ38" s="168"/>
      <c r="AR38" s="160" t="s">
        <v>118</v>
      </c>
      <c r="AS38" s="160"/>
      <c r="AT38" s="171"/>
      <c r="AU38" s="171"/>
      <c r="AV38" s="171"/>
      <c r="AW38" s="171"/>
      <c r="AX38" s="171"/>
    </row>
    <row r="39" spans="1:64" s="161" customFormat="1" ht="6" customHeight="1">
      <c r="P39" s="265"/>
      <c r="Q39" s="265"/>
      <c r="R39" s="265"/>
      <c r="AF39" s="162"/>
      <c r="AG39" s="169"/>
      <c r="AV39" s="265"/>
      <c r="AW39" s="265"/>
      <c r="AX39" s="265"/>
    </row>
    <row r="40" spans="1:64" s="161" customFormat="1" ht="13.2" customHeight="1">
      <c r="A40" s="263" t="s">
        <v>4</v>
      </c>
      <c r="B40" s="263"/>
      <c r="C40" s="263"/>
      <c r="D40" s="263"/>
      <c r="E40" s="263"/>
      <c r="F40" s="263"/>
      <c r="G40" s="172"/>
      <c r="H40" s="173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F40" s="162"/>
      <c r="AG40" s="266" t="s">
        <v>4</v>
      </c>
      <c r="AH40" s="263"/>
      <c r="AI40" s="263"/>
      <c r="AJ40" s="263"/>
      <c r="AK40" s="263"/>
      <c r="AL40" s="263"/>
      <c r="AM40" s="172"/>
      <c r="AN40" s="173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171"/>
      <c r="BE40" s="171"/>
      <c r="BF40" s="171"/>
      <c r="BG40" s="171"/>
      <c r="BH40" s="171"/>
      <c r="BI40" s="171"/>
    </row>
    <row r="41" spans="1:64" s="168" customFormat="1" ht="8.1" customHeight="1">
      <c r="H41" s="263"/>
      <c r="I41" s="263"/>
      <c r="J41" s="263"/>
      <c r="K41" s="263"/>
      <c r="L41" s="263"/>
      <c r="Q41" s="263"/>
      <c r="R41" s="263"/>
      <c r="S41" s="263"/>
      <c r="T41" s="263"/>
      <c r="U41" s="263"/>
      <c r="V41" s="174"/>
      <c r="AF41" s="162"/>
      <c r="AG41" s="175"/>
      <c r="AN41" s="263"/>
      <c r="AO41" s="263"/>
      <c r="AP41" s="263"/>
      <c r="AQ41" s="263"/>
      <c r="AR41" s="263"/>
      <c r="AW41" s="263"/>
      <c r="AX41" s="263"/>
      <c r="AY41" s="263"/>
      <c r="AZ41" s="263"/>
      <c r="BA41" s="263"/>
      <c r="BB41" s="174"/>
      <c r="BL41" s="161"/>
    </row>
    <row r="42" spans="1:64" s="161" customFormat="1" ht="15.6" customHeight="1">
      <c r="A42" s="176" t="s">
        <v>119</v>
      </c>
      <c r="B42" s="168"/>
      <c r="C42" s="168"/>
      <c r="D42" s="168"/>
      <c r="E42" s="168"/>
      <c r="F42" s="168"/>
      <c r="G42" s="172"/>
      <c r="H42" s="173"/>
      <c r="I42" s="171"/>
      <c r="J42" s="172"/>
      <c r="K42" s="173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F42" s="162"/>
      <c r="AG42" s="177" t="s">
        <v>119</v>
      </c>
      <c r="AH42" s="168"/>
      <c r="AI42" s="168"/>
      <c r="AJ42" s="168"/>
      <c r="AK42" s="168"/>
      <c r="AL42" s="168"/>
      <c r="AM42" s="172"/>
      <c r="AN42" s="173"/>
      <c r="AO42" s="171"/>
      <c r="AP42" s="172"/>
      <c r="AQ42" s="173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</row>
    <row r="43" spans="1:64" s="161" customFormat="1" ht="6" customHeight="1">
      <c r="AF43" s="162"/>
      <c r="AG43" s="169"/>
    </row>
    <row r="44" spans="1:64" s="161" customFormat="1" ht="11.4" customHeight="1">
      <c r="A44" s="176" t="s">
        <v>120</v>
      </c>
      <c r="B44" s="168"/>
      <c r="C44" s="168"/>
      <c r="D44" s="168"/>
      <c r="E44" s="168"/>
      <c r="F44" s="172"/>
      <c r="G44" s="173"/>
      <c r="H44" s="173"/>
      <c r="I44" s="171"/>
      <c r="J44" s="172"/>
      <c r="K44" s="173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F44" s="162"/>
      <c r="AG44" s="177" t="s">
        <v>120</v>
      </c>
      <c r="AH44" s="168"/>
      <c r="AI44" s="168"/>
      <c r="AJ44" s="168"/>
      <c r="AK44" s="168"/>
      <c r="AL44" s="172"/>
      <c r="AM44" s="173"/>
      <c r="AN44" s="173"/>
      <c r="AO44" s="171"/>
      <c r="AP44" s="172"/>
      <c r="AQ44" s="173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</row>
    <row r="45" spans="1:64" s="161" customFormat="1" ht="8.1" customHeight="1">
      <c r="A45" s="255"/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178"/>
      <c r="AF45" s="162"/>
      <c r="AG45" s="256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  <c r="BI45" s="255"/>
      <c r="BJ45" s="255"/>
      <c r="BK45" s="178"/>
    </row>
    <row r="46" spans="1:64" s="161" customFormat="1" ht="6.6" customHeight="1" thickBot="1">
      <c r="AF46" s="162"/>
      <c r="AG46" s="169"/>
    </row>
    <row r="47" spans="1:64" s="161" customFormat="1" ht="6" customHeight="1" thickTop="1">
      <c r="I47" s="168"/>
      <c r="J47" s="179"/>
      <c r="K47" s="180"/>
      <c r="L47" s="181"/>
      <c r="O47" s="160"/>
      <c r="P47" s="257"/>
      <c r="Q47" s="257"/>
      <c r="R47" s="257"/>
      <c r="S47" s="160"/>
      <c r="T47" s="179"/>
      <c r="U47" s="180"/>
      <c r="V47" s="181"/>
      <c r="W47" s="160"/>
      <c r="X47" s="160"/>
      <c r="Y47" s="160"/>
      <c r="Z47" s="179"/>
      <c r="AA47" s="180"/>
      <c r="AB47" s="181"/>
      <c r="AC47" s="160"/>
      <c r="AD47" s="160"/>
      <c r="AF47" s="162"/>
      <c r="AG47" s="169"/>
      <c r="AO47" s="168"/>
      <c r="AP47" s="179"/>
      <c r="AQ47" s="180"/>
      <c r="AR47" s="181"/>
      <c r="AU47" s="160"/>
      <c r="AV47" s="257"/>
      <c r="AW47" s="257"/>
      <c r="AX47" s="257"/>
      <c r="AY47" s="160"/>
      <c r="AZ47" s="179"/>
      <c r="BA47" s="180"/>
      <c r="BB47" s="181"/>
      <c r="BC47" s="160"/>
      <c r="BD47" s="160"/>
      <c r="BE47" s="160"/>
      <c r="BF47" s="179"/>
      <c r="BG47" s="180"/>
      <c r="BH47" s="181"/>
      <c r="BI47" s="160"/>
      <c r="BJ47" s="160"/>
    </row>
    <row r="48" spans="1:64" s="161" customFormat="1" ht="15" customHeight="1" thickBot="1">
      <c r="A48" s="176" t="s">
        <v>121</v>
      </c>
      <c r="J48" s="182"/>
      <c r="K48" s="183"/>
      <c r="L48" s="184"/>
      <c r="M48" s="185"/>
      <c r="N48" s="186" t="s">
        <v>122</v>
      </c>
      <c r="O48" s="185"/>
      <c r="P48" s="185"/>
      <c r="Q48" s="185"/>
      <c r="R48" s="185"/>
      <c r="S48" s="187"/>
      <c r="T48" s="182"/>
      <c r="U48" s="183"/>
      <c r="V48" s="184"/>
      <c r="W48" s="187"/>
      <c r="X48" s="187" t="s">
        <v>123</v>
      </c>
      <c r="Y48" s="187"/>
      <c r="Z48" s="182"/>
      <c r="AA48" s="183"/>
      <c r="AB48" s="184"/>
      <c r="AC48" s="187"/>
      <c r="AD48" s="187"/>
      <c r="AF48" s="162"/>
      <c r="AG48" s="177" t="s">
        <v>121</v>
      </c>
      <c r="AP48" s="182"/>
      <c r="AQ48" s="183"/>
      <c r="AR48" s="184"/>
      <c r="AS48" s="185"/>
      <c r="AT48" s="186" t="s">
        <v>122</v>
      </c>
      <c r="AU48" s="185"/>
      <c r="AV48" s="185"/>
      <c r="AW48" s="185"/>
      <c r="AX48" s="185"/>
      <c r="AY48" s="187"/>
      <c r="AZ48" s="182"/>
      <c r="BA48" s="183"/>
      <c r="BB48" s="184"/>
      <c r="BC48" s="187"/>
      <c r="BD48" s="187" t="s">
        <v>123</v>
      </c>
      <c r="BE48" s="187"/>
      <c r="BF48" s="182"/>
      <c r="BG48" s="183"/>
      <c r="BH48" s="184"/>
      <c r="BI48" s="187"/>
      <c r="BJ48" s="187"/>
    </row>
    <row r="49" spans="1:64" s="161" customFormat="1" ht="9" customHeight="1" thickTop="1" thickBot="1">
      <c r="AF49" s="162"/>
      <c r="AG49" s="169"/>
    </row>
    <row r="50" spans="1:64" s="161" customFormat="1" ht="15" customHeight="1" thickBot="1">
      <c r="A50" s="176"/>
      <c r="M50" s="258" t="s">
        <v>1</v>
      </c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60"/>
      <c r="AA50" s="261"/>
      <c r="AB50" s="261"/>
      <c r="AC50" s="261"/>
      <c r="AD50" s="262"/>
      <c r="AF50" s="162"/>
      <c r="AG50" s="177"/>
      <c r="AS50" s="258" t="s">
        <v>1</v>
      </c>
      <c r="AT50" s="259"/>
      <c r="AU50" s="259"/>
      <c r="AV50" s="259"/>
      <c r="AW50" s="259"/>
      <c r="AX50" s="259"/>
      <c r="AY50" s="259"/>
      <c r="AZ50" s="259"/>
      <c r="BA50" s="259"/>
      <c r="BB50" s="259"/>
      <c r="BC50" s="259"/>
      <c r="BD50" s="259"/>
      <c r="BE50" s="259"/>
      <c r="BF50" s="260"/>
      <c r="BG50" s="261"/>
      <c r="BH50" s="261"/>
      <c r="BI50" s="261"/>
      <c r="BJ50" s="262"/>
    </row>
    <row r="51" spans="1:64" s="161" customFormat="1" ht="9" customHeight="1">
      <c r="AF51" s="162"/>
      <c r="AG51" s="169"/>
    </row>
    <row r="52" spans="1:64" s="161" customFormat="1" ht="15.6" customHeight="1">
      <c r="A52" s="188" t="s">
        <v>124</v>
      </c>
      <c r="B52" s="189"/>
      <c r="C52" s="189"/>
      <c r="D52" s="189"/>
      <c r="E52" s="190"/>
      <c r="F52" s="191"/>
      <c r="G52" s="191"/>
      <c r="H52" s="191"/>
      <c r="I52" s="191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3"/>
      <c r="AF52" s="194"/>
      <c r="AG52" s="195" t="s">
        <v>124</v>
      </c>
      <c r="AH52" s="189"/>
      <c r="AI52" s="189"/>
      <c r="AJ52" s="189"/>
      <c r="AK52" s="190"/>
      <c r="AL52" s="191"/>
      <c r="AM52" s="191"/>
      <c r="AN52" s="191"/>
      <c r="AO52" s="191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3"/>
      <c r="BL52" s="193"/>
    </row>
    <row r="53" spans="1:64" s="161" customFormat="1" ht="9" customHeight="1">
      <c r="A53" s="189"/>
      <c r="B53" s="189"/>
      <c r="C53" s="189"/>
      <c r="D53" s="189"/>
      <c r="E53" s="189"/>
      <c r="F53" s="189"/>
      <c r="G53" s="189"/>
      <c r="H53" s="189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7"/>
      <c r="AG53" s="198"/>
      <c r="AH53" s="189"/>
      <c r="AI53" s="189"/>
      <c r="AJ53" s="189"/>
      <c r="AK53" s="189"/>
      <c r="AL53" s="189"/>
      <c r="AM53" s="189"/>
      <c r="AN53" s="189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</row>
    <row r="54" spans="1:64" s="161" customFormat="1" ht="9" customHeight="1">
      <c r="A54" s="199"/>
      <c r="B54" s="199"/>
      <c r="C54" s="199"/>
      <c r="D54" s="199"/>
      <c r="E54" s="199"/>
      <c r="F54" s="199"/>
      <c r="G54" s="199"/>
      <c r="H54" s="199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200"/>
      <c r="AG54" s="201"/>
      <c r="AH54" s="199"/>
      <c r="AI54" s="199"/>
      <c r="AJ54" s="199"/>
      <c r="AK54" s="199"/>
      <c r="AL54" s="199"/>
      <c r="AM54" s="199"/>
      <c r="AN54" s="199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6"/>
    </row>
    <row r="55" spans="1:64" s="161" customFormat="1" ht="9" customHeight="1">
      <c r="A55" s="189"/>
      <c r="B55" s="189"/>
      <c r="C55" s="189"/>
      <c r="D55" s="189"/>
      <c r="E55" s="189"/>
      <c r="F55" s="189"/>
      <c r="G55" s="189"/>
      <c r="H55" s="189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8"/>
      <c r="AG55" s="251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  <c r="BB55" s="252"/>
      <c r="BC55" s="252"/>
      <c r="BD55" s="252"/>
      <c r="BE55" s="252"/>
      <c r="BF55" s="252"/>
      <c r="BG55" s="252"/>
      <c r="BH55" s="252"/>
      <c r="BI55" s="252"/>
      <c r="BJ55" s="252"/>
      <c r="BK55" s="252"/>
      <c r="BL55" s="196"/>
    </row>
    <row r="56" spans="1:64" s="161" customFormat="1" ht="10.199999999999999" customHeight="1">
      <c r="A56" s="199"/>
      <c r="B56" s="199"/>
      <c r="C56" s="199"/>
      <c r="D56" s="199"/>
      <c r="E56" s="199"/>
      <c r="F56" s="199"/>
      <c r="G56" s="199"/>
      <c r="H56" s="19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50"/>
      <c r="AG56" s="253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196"/>
    </row>
    <row r="57" spans="1:64" s="161" customFormat="1" ht="9" customHeight="1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202"/>
      <c r="T57" s="202"/>
      <c r="U57" s="202"/>
      <c r="V57" s="202"/>
      <c r="W57" s="202"/>
      <c r="X57" s="202"/>
      <c r="Y57" s="202"/>
      <c r="Z57" s="189"/>
      <c r="AA57" s="189"/>
      <c r="AB57" s="189"/>
      <c r="AC57" s="189"/>
      <c r="AD57" s="189"/>
      <c r="AE57" s="203"/>
      <c r="AF57" s="204"/>
      <c r="AG57" s="198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202"/>
      <c r="AZ57" s="202"/>
      <c r="BA57" s="202"/>
      <c r="BB57" s="202"/>
      <c r="BC57" s="202"/>
      <c r="BD57" s="202"/>
      <c r="BE57" s="202"/>
      <c r="BF57" s="189"/>
      <c r="BG57" s="189"/>
      <c r="BH57" s="189"/>
      <c r="BI57" s="189"/>
      <c r="BJ57" s="189"/>
      <c r="BK57" s="203"/>
      <c r="BL57" s="203"/>
    </row>
    <row r="58" spans="1:64" s="203" customFormat="1" ht="18" customHeight="1">
      <c r="A58" s="160" t="s">
        <v>125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R58" s="205"/>
      <c r="S58" s="205"/>
      <c r="T58" s="164"/>
      <c r="U58" s="160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206"/>
      <c r="AG58" s="160" t="s">
        <v>125</v>
      </c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X58" s="205"/>
      <c r="AY58" s="205"/>
      <c r="AZ58" s="164"/>
      <c r="BA58" s="160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</row>
    <row r="59" spans="1:64" ht="9" customHeight="1">
      <c r="O59" s="160"/>
      <c r="U59" s="160"/>
      <c r="AF59" s="206"/>
      <c r="AG59" s="165"/>
      <c r="AU59" s="160"/>
      <c r="BA59" s="160"/>
    </row>
    <row r="60" spans="1:64" s="203" customFormat="1" ht="9" customHeight="1">
      <c r="A60" s="216" t="s">
        <v>148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0"/>
      <c r="P60" s="164"/>
      <c r="Q60" s="164"/>
      <c r="R60" s="164"/>
      <c r="S60" s="164"/>
      <c r="T60" s="164"/>
      <c r="U60" s="160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206"/>
      <c r="AG60" s="217" t="s">
        <v>149</v>
      </c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0"/>
      <c r="AV60" s="164"/>
      <c r="AW60" s="164"/>
      <c r="AX60" s="164"/>
      <c r="AY60" s="164"/>
      <c r="AZ60" s="164"/>
      <c r="BA60" s="160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</row>
  </sheetData>
  <mergeCells count="79">
    <mergeCell ref="BF5:BF6"/>
    <mergeCell ref="J5:P6"/>
    <mergeCell ref="Q12:U12"/>
    <mergeCell ref="AN12:AR12"/>
    <mergeCell ref="AP5:AV6"/>
    <mergeCell ref="AY5:BE6"/>
    <mergeCell ref="D1:AD1"/>
    <mergeCell ref="AJ1:BJ1"/>
    <mergeCell ref="D2:AD2"/>
    <mergeCell ref="AJ2:BJ2"/>
    <mergeCell ref="A4:D4"/>
    <mergeCell ref="G4:L4"/>
    <mergeCell ref="O4:S4"/>
    <mergeCell ref="V4:AB4"/>
    <mergeCell ref="AG4:AJ4"/>
    <mergeCell ref="AM4:AR4"/>
    <mergeCell ref="AU4:AY4"/>
    <mergeCell ref="BB4:BH4"/>
    <mergeCell ref="S5:Y6"/>
    <mergeCell ref="Z5:Z6"/>
    <mergeCell ref="A16:AD16"/>
    <mergeCell ref="AG16:BJ16"/>
    <mergeCell ref="P18:R18"/>
    <mergeCell ref="AV18:AX18"/>
    <mergeCell ref="AW12:BA12"/>
    <mergeCell ref="B8:D8"/>
    <mergeCell ref="G8:J8"/>
    <mergeCell ref="AH8:AJ8"/>
    <mergeCell ref="AM8:AP8"/>
    <mergeCell ref="P9:R9"/>
    <mergeCell ref="AV9:AX9"/>
    <mergeCell ref="A10:F10"/>
    <mergeCell ref="AG10:AL10"/>
    <mergeCell ref="H12:L12"/>
    <mergeCell ref="M21:Y21"/>
    <mergeCell ref="Z21:AD21"/>
    <mergeCell ref="AS21:BE21"/>
    <mergeCell ref="BF21:BJ21"/>
    <mergeCell ref="A35:D35"/>
    <mergeCell ref="G35:L35"/>
    <mergeCell ref="O35:S35"/>
    <mergeCell ref="V35:AB35"/>
    <mergeCell ref="AG35:AJ35"/>
    <mergeCell ref="I26:AF27"/>
    <mergeCell ref="D32:AD32"/>
    <mergeCell ref="AJ32:BJ32"/>
    <mergeCell ref="D33:AD33"/>
    <mergeCell ref="AJ33:BJ33"/>
    <mergeCell ref="AM35:AR35"/>
    <mergeCell ref="AU35:AY35"/>
    <mergeCell ref="BB35:BH35"/>
    <mergeCell ref="J36:P37"/>
    <mergeCell ref="S36:Y37"/>
    <mergeCell ref="Z36:Z37"/>
    <mergeCell ref="AP36:AV37"/>
    <mergeCell ref="AY36:BE37"/>
    <mergeCell ref="BF36:BF37"/>
    <mergeCell ref="AW41:BA41"/>
    <mergeCell ref="B38:D38"/>
    <mergeCell ref="G38:J38"/>
    <mergeCell ref="AH38:AJ38"/>
    <mergeCell ref="AM38:AP38"/>
    <mergeCell ref="P39:R39"/>
    <mergeCell ref="AV39:AX39"/>
    <mergeCell ref="A40:F40"/>
    <mergeCell ref="AG40:AL40"/>
    <mergeCell ref="H41:L41"/>
    <mergeCell ref="Q41:U41"/>
    <mergeCell ref="AN41:AR41"/>
    <mergeCell ref="I55:AF56"/>
    <mergeCell ref="AG55:BK56"/>
    <mergeCell ref="A45:AD45"/>
    <mergeCell ref="AG45:BJ45"/>
    <mergeCell ref="P47:R47"/>
    <mergeCell ref="AV47:AX47"/>
    <mergeCell ref="M50:Y50"/>
    <mergeCell ref="Z50:AD50"/>
    <mergeCell ref="AS50:BE50"/>
    <mergeCell ref="BF50:BJ50"/>
  </mergeCells>
  <pageMargins left="0" right="0" top="0.19685039370078741" bottom="0.19685039370078741" header="0.51181102362204722" footer="0.51181102362204722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O77"/>
  <sheetViews>
    <sheetView showGridLines="0" topLeftCell="A55" workbookViewId="0">
      <selection activeCell="M64" sqref="M64:N64"/>
    </sheetView>
  </sheetViews>
  <sheetFormatPr baseColWidth="10" defaultColWidth="11.44140625" defaultRowHeight="13.2"/>
  <cols>
    <col min="1" max="4" width="11.44140625" style="36"/>
    <col min="5" max="5" width="14.6640625" style="36" customWidth="1"/>
    <col min="6" max="6" width="8.88671875" style="36" customWidth="1"/>
    <col min="7" max="7" width="1.6640625" style="36" customWidth="1"/>
    <col min="8" max="8" width="4.6640625" style="36" customWidth="1"/>
    <col min="9" max="12" width="11.44140625" style="36"/>
    <col min="13" max="13" width="14.6640625" style="36" customWidth="1"/>
    <col min="14" max="14" width="8" style="36" customWidth="1"/>
    <col min="15" max="16384" width="11.44140625" style="36"/>
  </cols>
  <sheetData>
    <row r="1" spans="1:15" ht="17.399999999999999">
      <c r="A1" s="268"/>
      <c r="B1" s="268"/>
      <c r="C1" s="268"/>
      <c r="D1" s="268"/>
      <c r="E1" s="268"/>
      <c r="F1" s="268"/>
      <c r="G1" s="269"/>
      <c r="H1" s="268"/>
      <c r="I1" s="268"/>
      <c r="J1" s="268"/>
      <c r="K1" s="268"/>
      <c r="L1" s="268"/>
      <c r="M1" s="268"/>
    </row>
    <row r="2" spans="1:15">
      <c r="G2" s="42"/>
    </row>
    <row r="3" spans="1:15" ht="15.6">
      <c r="A3" s="108"/>
      <c r="B3" s="108"/>
      <c r="C3" s="108"/>
      <c r="D3" s="111" t="s">
        <v>6</v>
      </c>
      <c r="E3" s="108"/>
      <c r="F3" s="108"/>
      <c r="G3" s="109"/>
      <c r="H3" s="110"/>
      <c r="I3" s="108"/>
      <c r="J3" s="108"/>
      <c r="K3" s="108"/>
      <c r="L3" s="111" t="s">
        <v>6</v>
      </c>
      <c r="M3" s="108"/>
      <c r="N3" s="108"/>
      <c r="O3" s="108"/>
    </row>
    <row r="4" spans="1:15">
      <c r="G4" s="42"/>
    </row>
    <row r="5" spans="1:15" ht="15">
      <c r="C5" s="38" t="s">
        <v>104</v>
      </c>
      <c r="G5" s="42"/>
      <c r="K5" s="38" t="s">
        <v>104</v>
      </c>
    </row>
    <row r="6" spans="1:15" ht="15">
      <c r="C6" s="39" t="s">
        <v>7</v>
      </c>
      <c r="G6" s="42"/>
      <c r="K6" s="39" t="s">
        <v>7</v>
      </c>
    </row>
    <row r="7" spans="1:15" ht="9.75" customHeight="1">
      <c r="G7" s="42"/>
    </row>
    <row r="8" spans="1:15" ht="9.75" customHeight="1">
      <c r="G8" s="42"/>
    </row>
    <row r="9" spans="1:15">
      <c r="A9" s="40" t="s">
        <v>106</v>
      </c>
      <c r="G9" s="42"/>
      <c r="H9" s="40"/>
      <c r="I9" s="40" t="s">
        <v>106</v>
      </c>
    </row>
    <row r="10" spans="1:15">
      <c r="G10" s="42"/>
    </row>
    <row r="11" spans="1:15">
      <c r="A11" s="40" t="s">
        <v>105</v>
      </c>
      <c r="G11" s="42"/>
      <c r="H11" s="40"/>
      <c r="I11" s="40" t="s">
        <v>105</v>
      </c>
    </row>
    <row r="12" spans="1:15" ht="13.8" thickBot="1">
      <c r="G12" s="42"/>
    </row>
    <row r="13" spans="1:15" ht="24.75" customHeight="1" thickBot="1">
      <c r="D13" s="36" t="s">
        <v>8</v>
      </c>
      <c r="E13" s="41"/>
      <c r="G13" s="42"/>
      <c r="L13" s="36" t="s">
        <v>8</v>
      </c>
      <c r="M13" s="41"/>
    </row>
    <row r="14" spans="1:15" ht="13.8" thickBot="1">
      <c r="G14" s="42"/>
    </row>
    <row r="15" spans="1:15" ht="24.75" customHeight="1" thickBot="1">
      <c r="C15" s="37" t="s">
        <v>9</v>
      </c>
      <c r="D15" s="37"/>
      <c r="E15" s="41"/>
      <c r="G15" s="42"/>
      <c r="K15" s="37" t="s">
        <v>9</v>
      </c>
      <c r="L15" s="37"/>
      <c r="M15" s="41"/>
    </row>
    <row r="16" spans="1:15">
      <c r="G16" s="42"/>
    </row>
    <row r="17" spans="1:15" ht="24.9" customHeight="1">
      <c r="G17" s="42"/>
    </row>
    <row r="18" spans="1:15">
      <c r="A18" s="40" t="s">
        <v>10</v>
      </c>
      <c r="G18" s="42"/>
      <c r="I18" s="40" t="s">
        <v>10</v>
      </c>
    </row>
    <row r="19" spans="1:15">
      <c r="G19" s="42"/>
    </row>
    <row r="20" spans="1:15" ht="80.099999999999994" customHeight="1">
      <c r="G20" s="42"/>
    </row>
    <row r="21" spans="1:15" ht="24.9" customHeight="1">
      <c r="E21" s="271" t="s">
        <v>150</v>
      </c>
      <c r="F21" s="271"/>
      <c r="G21" s="42"/>
      <c r="M21" s="271" t="s">
        <v>150</v>
      </c>
      <c r="N21" s="271"/>
    </row>
    <row r="22" spans="1:15" ht="20.100000000000001" customHeight="1">
      <c r="A22" s="43"/>
      <c r="B22" s="43"/>
      <c r="C22" s="43"/>
      <c r="D22" s="43"/>
      <c r="E22" s="43"/>
      <c r="F22" s="43"/>
      <c r="G22" s="44"/>
      <c r="H22" s="43"/>
      <c r="I22" s="43"/>
      <c r="J22" s="43"/>
      <c r="K22" s="43"/>
      <c r="L22" s="43"/>
      <c r="M22" s="43"/>
      <c r="N22" s="43"/>
    </row>
    <row r="23" spans="1:15" ht="17.399999999999999">
      <c r="A23" s="268"/>
      <c r="B23" s="268"/>
      <c r="C23" s="268"/>
      <c r="D23" s="268"/>
      <c r="E23" s="268"/>
      <c r="F23" s="268"/>
      <c r="G23" s="269"/>
      <c r="H23" s="268"/>
      <c r="I23" s="268"/>
      <c r="J23" s="268"/>
      <c r="K23" s="268"/>
      <c r="L23" s="268"/>
      <c r="M23" s="268"/>
    </row>
    <row r="24" spans="1:15">
      <c r="G24" s="42"/>
    </row>
    <row r="25" spans="1:15" ht="15.6">
      <c r="A25" s="108"/>
      <c r="B25" s="108"/>
      <c r="C25" s="108"/>
      <c r="D25" s="111" t="s">
        <v>6</v>
      </c>
      <c r="E25" s="108"/>
      <c r="F25" s="108"/>
      <c r="G25" s="109"/>
      <c r="H25" s="110"/>
      <c r="I25" s="108"/>
      <c r="J25" s="108"/>
      <c r="K25" s="108"/>
      <c r="L25" s="111" t="s">
        <v>6</v>
      </c>
      <c r="M25" s="108"/>
      <c r="N25" s="108"/>
      <c r="O25" s="108"/>
    </row>
    <row r="26" spans="1:15">
      <c r="G26" s="42"/>
    </row>
    <row r="27" spans="1:15" ht="15">
      <c r="C27" s="38" t="s">
        <v>104</v>
      </c>
      <c r="G27" s="42"/>
      <c r="K27" s="38" t="s">
        <v>104</v>
      </c>
    </row>
    <row r="28" spans="1:15" ht="15">
      <c r="C28" s="39" t="s">
        <v>7</v>
      </c>
      <c r="G28" s="42"/>
      <c r="K28" s="39" t="s">
        <v>7</v>
      </c>
    </row>
    <row r="29" spans="1:15" ht="8.25" customHeight="1">
      <c r="G29" s="42"/>
    </row>
    <row r="30" spans="1:15" ht="8.25" customHeight="1">
      <c r="G30" s="42"/>
    </row>
    <row r="31" spans="1:15">
      <c r="A31" s="40" t="s">
        <v>106</v>
      </c>
      <c r="G31" s="42"/>
      <c r="I31" s="40" t="s">
        <v>106</v>
      </c>
    </row>
    <row r="32" spans="1:15">
      <c r="G32" s="42"/>
    </row>
    <row r="33" spans="1:15">
      <c r="A33" s="40" t="s">
        <v>105</v>
      </c>
      <c r="G33" s="42"/>
      <c r="I33" s="40" t="s">
        <v>105</v>
      </c>
    </row>
    <row r="34" spans="1:15" ht="13.8" thickBot="1">
      <c r="G34" s="42"/>
    </row>
    <row r="35" spans="1:15" ht="24.75" customHeight="1" thickBot="1">
      <c r="D35" s="36" t="s">
        <v>8</v>
      </c>
      <c r="E35" s="41"/>
      <c r="G35" s="42"/>
      <c r="L35" s="36" t="s">
        <v>8</v>
      </c>
      <c r="M35" s="41"/>
    </row>
    <row r="36" spans="1:15" ht="13.8" thickBot="1">
      <c r="G36" s="42"/>
    </row>
    <row r="37" spans="1:15" ht="24.75" customHeight="1" thickBot="1">
      <c r="C37" s="37" t="s">
        <v>9</v>
      </c>
      <c r="D37" s="37"/>
      <c r="E37" s="41"/>
      <c r="G37" s="42"/>
      <c r="K37" s="37" t="s">
        <v>9</v>
      </c>
      <c r="L37" s="37"/>
      <c r="M37" s="41"/>
    </row>
    <row r="38" spans="1:15">
      <c r="G38" s="42"/>
    </row>
    <row r="39" spans="1:15" ht="24.9" customHeight="1">
      <c r="G39" s="42"/>
    </row>
    <row r="40" spans="1:15">
      <c r="A40" s="40" t="s">
        <v>10</v>
      </c>
      <c r="G40" s="42"/>
      <c r="I40" s="40" t="s">
        <v>10</v>
      </c>
    </row>
    <row r="41" spans="1:15">
      <c r="G41" s="42"/>
    </row>
    <row r="42" spans="1:15" ht="80.099999999999994" customHeight="1">
      <c r="G42" s="42"/>
    </row>
    <row r="43" spans="1:15" ht="24.9" customHeight="1">
      <c r="E43" s="271" t="s">
        <v>150</v>
      </c>
      <c r="F43" s="271"/>
      <c r="G43" s="42"/>
      <c r="M43" s="271" t="s">
        <v>150</v>
      </c>
      <c r="N43" s="271"/>
    </row>
    <row r="44" spans="1:15" ht="20.100000000000001" customHeight="1">
      <c r="A44" s="43"/>
      <c r="B44" s="43"/>
      <c r="C44" s="43"/>
      <c r="D44" s="43"/>
      <c r="E44" s="43"/>
      <c r="F44" s="43"/>
      <c r="G44" s="44"/>
      <c r="H44" s="43"/>
      <c r="I44" s="43"/>
      <c r="J44" s="43"/>
      <c r="K44" s="43"/>
      <c r="L44" s="43"/>
      <c r="M44" s="43"/>
      <c r="N44" s="43"/>
    </row>
    <row r="45" spans="1:15" ht="17.399999999999999">
      <c r="A45" s="268"/>
      <c r="B45" s="268"/>
      <c r="C45" s="268"/>
      <c r="D45" s="268"/>
      <c r="E45" s="268"/>
      <c r="F45" s="268"/>
      <c r="G45" s="269"/>
      <c r="H45" s="268"/>
      <c r="I45" s="268"/>
      <c r="J45" s="268"/>
      <c r="K45" s="268"/>
      <c r="L45" s="268"/>
      <c r="M45" s="268"/>
    </row>
    <row r="46" spans="1:15">
      <c r="G46" s="42"/>
    </row>
    <row r="47" spans="1:15" ht="15.6">
      <c r="A47" s="108"/>
      <c r="B47" s="108"/>
      <c r="C47" s="108"/>
      <c r="D47" s="111" t="s">
        <v>6</v>
      </c>
      <c r="E47" s="108"/>
      <c r="F47" s="108"/>
      <c r="G47" s="109"/>
      <c r="H47" s="110"/>
      <c r="I47" s="108"/>
      <c r="J47" s="108"/>
      <c r="K47" s="108"/>
      <c r="L47" s="111" t="s">
        <v>6</v>
      </c>
      <c r="M47" s="108"/>
      <c r="N47" s="108"/>
      <c r="O47" s="108"/>
    </row>
    <row r="48" spans="1:15">
      <c r="G48" s="42"/>
    </row>
    <row r="49" spans="1:14" ht="15">
      <c r="C49" s="38" t="s">
        <v>104</v>
      </c>
      <c r="G49" s="42"/>
      <c r="K49" s="38" t="s">
        <v>104</v>
      </c>
    </row>
    <row r="50" spans="1:14" ht="15">
      <c r="C50" s="39" t="s">
        <v>7</v>
      </c>
      <c r="G50" s="42"/>
      <c r="K50" s="39" t="s">
        <v>7</v>
      </c>
    </row>
    <row r="51" spans="1:14" ht="8.25" customHeight="1">
      <c r="G51" s="42"/>
    </row>
    <row r="52" spans="1:14" ht="8.25" customHeight="1">
      <c r="G52" s="42"/>
    </row>
    <row r="53" spans="1:14">
      <c r="A53" s="40" t="s">
        <v>106</v>
      </c>
      <c r="G53" s="42"/>
      <c r="I53" s="40" t="s">
        <v>106</v>
      </c>
    </row>
    <row r="54" spans="1:14">
      <c r="G54" s="42"/>
    </row>
    <row r="55" spans="1:14">
      <c r="A55" s="40" t="s">
        <v>105</v>
      </c>
      <c r="G55" s="42"/>
      <c r="I55" s="40" t="s">
        <v>105</v>
      </c>
    </row>
    <row r="56" spans="1:14" ht="13.8" thickBot="1">
      <c r="G56" s="42"/>
    </row>
    <row r="57" spans="1:14" ht="24.75" customHeight="1" thickBot="1">
      <c r="D57" s="36" t="s">
        <v>8</v>
      </c>
      <c r="E57" s="41"/>
      <c r="G57" s="42"/>
      <c r="L57" s="36" t="s">
        <v>8</v>
      </c>
      <c r="M57" s="41"/>
    </row>
    <row r="58" spans="1:14" ht="13.8" thickBot="1">
      <c r="G58" s="42"/>
    </row>
    <row r="59" spans="1:14" ht="24.75" customHeight="1" thickBot="1">
      <c r="C59" s="37" t="s">
        <v>9</v>
      </c>
      <c r="D59" s="37"/>
      <c r="E59" s="41"/>
      <c r="G59" s="42"/>
      <c r="K59" s="37" t="s">
        <v>9</v>
      </c>
      <c r="L59" s="37"/>
      <c r="M59" s="41"/>
    </row>
    <row r="60" spans="1:14">
      <c r="G60" s="42"/>
    </row>
    <row r="61" spans="1:14" ht="24.9" customHeight="1">
      <c r="G61" s="42"/>
    </row>
    <row r="62" spans="1:14">
      <c r="A62" s="40" t="s">
        <v>10</v>
      </c>
      <c r="G62" s="42"/>
      <c r="I62" s="40" t="s">
        <v>10</v>
      </c>
    </row>
    <row r="63" spans="1:14" ht="80.099999999999994" customHeight="1">
      <c r="G63" s="42"/>
    </row>
    <row r="64" spans="1:14" ht="24.9" customHeight="1">
      <c r="E64" s="270" t="s">
        <v>150</v>
      </c>
      <c r="F64" s="270"/>
      <c r="G64" s="42"/>
      <c r="M64" s="270" t="s">
        <v>150</v>
      </c>
      <c r="N64" s="270"/>
    </row>
    <row r="65" s="36" customFormat="1"/>
    <row r="66" s="36" customFormat="1"/>
    <row r="67" s="36" customFormat="1"/>
    <row r="68" s="36" customFormat="1"/>
    <row r="69" s="36" customFormat="1"/>
    <row r="70" s="36" customFormat="1"/>
    <row r="71" s="36" customFormat="1"/>
    <row r="72" s="36" customFormat="1"/>
    <row r="73" s="36" customFormat="1"/>
    <row r="74" s="36" customFormat="1"/>
    <row r="75" s="36" customFormat="1"/>
    <row r="76" s="36" customFormat="1"/>
    <row r="77" s="36" customFormat="1"/>
  </sheetData>
  <mergeCells count="12">
    <mergeCell ref="A1:G1"/>
    <mergeCell ref="H1:M1"/>
    <mergeCell ref="A45:G45"/>
    <mergeCell ref="H45:M45"/>
    <mergeCell ref="E64:F64"/>
    <mergeCell ref="M64:N64"/>
    <mergeCell ref="E21:F21"/>
    <mergeCell ref="M21:N21"/>
    <mergeCell ref="E43:F43"/>
    <mergeCell ref="M43:N43"/>
    <mergeCell ref="A23:G23"/>
    <mergeCell ref="H23:M23"/>
  </mergeCells>
  <phoneticPr fontId="0" type="noConversion"/>
  <printOptions horizontalCentered="1"/>
  <pageMargins left="0" right="0" top="0" bottom="0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0"/>
  </sheetPr>
  <dimension ref="A1:H32"/>
  <sheetViews>
    <sheetView topLeftCell="A25" workbookViewId="0">
      <selection activeCell="J13" sqref="J13"/>
    </sheetView>
  </sheetViews>
  <sheetFormatPr baseColWidth="10" defaultColWidth="11.44140625" defaultRowHeight="15"/>
  <cols>
    <col min="1" max="3" width="15.6640625" style="39" customWidth="1"/>
    <col min="4" max="5" width="2.6640625" style="39" customWidth="1"/>
    <col min="6" max="8" width="15.6640625" style="39" customWidth="1"/>
    <col min="9" max="16384" width="11.44140625" style="39"/>
  </cols>
  <sheetData>
    <row r="1" spans="1:8" s="64" customFormat="1" ht="15.6">
      <c r="A1" s="272"/>
      <c r="B1" s="272"/>
      <c r="C1" s="272"/>
      <c r="D1" s="72"/>
      <c r="E1" s="68"/>
      <c r="F1" s="272"/>
      <c r="G1" s="272"/>
      <c r="H1" s="272"/>
    </row>
    <row r="2" spans="1:8" s="64" customFormat="1" ht="15.6">
      <c r="A2" s="272"/>
      <c r="B2" s="272"/>
      <c r="C2" s="272"/>
      <c r="D2" s="72"/>
      <c r="E2" s="68"/>
      <c r="F2" s="272"/>
      <c r="G2" s="272"/>
      <c r="H2" s="272"/>
    </row>
    <row r="3" spans="1:8" s="64" customFormat="1" ht="24.9" customHeight="1">
      <c r="A3" s="112"/>
      <c r="B3" s="112"/>
      <c r="C3" s="112" t="s">
        <v>70</v>
      </c>
      <c r="D3" s="73"/>
      <c r="E3" s="69"/>
      <c r="F3" s="112"/>
      <c r="G3" s="112"/>
      <c r="H3" s="112" t="s">
        <v>70</v>
      </c>
    </row>
    <row r="4" spans="1:8" s="64" customFormat="1" ht="23.1" customHeight="1">
      <c r="A4" s="95" t="s">
        <v>85</v>
      </c>
      <c r="B4" s="64" t="s">
        <v>88</v>
      </c>
      <c r="D4" s="72"/>
      <c r="E4" s="68"/>
      <c r="F4" s="95" t="s">
        <v>85</v>
      </c>
      <c r="G4" s="64" t="s">
        <v>88</v>
      </c>
    </row>
    <row r="5" spans="1:8" s="64" customFormat="1" ht="23.1" customHeight="1">
      <c r="A5" s="95" t="s">
        <v>86</v>
      </c>
      <c r="B5" s="68" t="s">
        <v>89</v>
      </c>
      <c r="D5" s="72"/>
      <c r="E5" s="68"/>
      <c r="F5" s="95" t="s">
        <v>86</v>
      </c>
      <c r="G5" s="68" t="s">
        <v>89</v>
      </c>
    </row>
    <row r="6" spans="1:8" ht="23.1" customHeight="1">
      <c r="A6" s="95" t="s">
        <v>87</v>
      </c>
      <c r="B6" s="68" t="s">
        <v>89</v>
      </c>
      <c r="C6" s="64"/>
      <c r="D6" s="74"/>
      <c r="F6" s="95" t="s">
        <v>87</v>
      </c>
      <c r="G6" s="68" t="s">
        <v>89</v>
      </c>
      <c r="H6" s="64"/>
    </row>
    <row r="7" spans="1:8" ht="32.1" customHeight="1">
      <c r="A7" s="39" t="s">
        <v>75</v>
      </c>
      <c r="B7" s="64" t="s">
        <v>88</v>
      </c>
      <c r="D7" s="74"/>
      <c r="F7" s="39" t="s">
        <v>75</v>
      </c>
      <c r="G7" s="64" t="s">
        <v>88</v>
      </c>
    </row>
    <row r="8" spans="1:8" ht="32.1" customHeight="1">
      <c r="A8" s="39" t="s">
        <v>71</v>
      </c>
      <c r="B8" s="64" t="s">
        <v>88</v>
      </c>
      <c r="D8" s="74"/>
      <c r="F8" s="39" t="s">
        <v>71</v>
      </c>
      <c r="G8" s="64" t="s">
        <v>88</v>
      </c>
    </row>
    <row r="9" spans="1:8" s="64" customFormat="1" ht="39.9" customHeight="1">
      <c r="A9" s="63"/>
      <c r="B9" s="66" t="s">
        <v>72</v>
      </c>
      <c r="C9" s="65" t="s">
        <v>108</v>
      </c>
      <c r="D9" s="75"/>
      <c r="E9" s="70"/>
      <c r="F9" s="63"/>
      <c r="G9" s="66" t="s">
        <v>72</v>
      </c>
      <c r="H9" s="65" t="s">
        <v>108</v>
      </c>
    </row>
    <row r="10" spans="1:8" s="64" customFormat="1" ht="39.9" customHeight="1">
      <c r="A10" s="65" t="s">
        <v>73</v>
      </c>
      <c r="B10" s="63"/>
      <c r="C10" s="63"/>
      <c r="D10" s="76"/>
      <c r="E10" s="71"/>
      <c r="F10" s="65" t="s">
        <v>73</v>
      </c>
      <c r="G10" s="63"/>
      <c r="H10" s="63"/>
    </row>
    <row r="11" spans="1:8" s="64" customFormat="1" ht="39.9" customHeight="1">
      <c r="A11" s="65" t="s">
        <v>74</v>
      </c>
      <c r="B11" s="63"/>
      <c r="C11" s="63"/>
      <c r="D11" s="76"/>
      <c r="E11" s="71"/>
      <c r="F11" s="65" t="s">
        <v>74</v>
      </c>
      <c r="G11" s="63"/>
      <c r="H11" s="63"/>
    </row>
    <row r="12" spans="1:8" ht="45" customHeight="1">
      <c r="A12" s="96" t="s">
        <v>18</v>
      </c>
      <c r="C12" s="80"/>
      <c r="D12" s="74"/>
      <c r="F12" s="96" t="s">
        <v>18</v>
      </c>
      <c r="H12" s="80"/>
    </row>
    <row r="13" spans="1:8" ht="45" customHeight="1">
      <c r="A13" s="96"/>
      <c r="C13" s="80"/>
      <c r="D13" s="74"/>
      <c r="F13" s="96"/>
      <c r="H13" s="80"/>
    </row>
    <row r="14" spans="1:8" ht="15" customHeight="1">
      <c r="A14" s="67"/>
      <c r="C14" s="94" t="s">
        <v>151</v>
      </c>
      <c r="D14" s="74"/>
      <c r="F14" s="67"/>
      <c r="H14" s="94" t="s">
        <v>151</v>
      </c>
    </row>
    <row r="15" spans="1:8" ht="9.9" customHeight="1">
      <c r="A15" s="77"/>
      <c r="B15" s="78"/>
      <c r="C15" s="78"/>
      <c r="D15" s="79"/>
      <c r="E15" s="78"/>
      <c r="F15" s="77"/>
      <c r="G15" s="78"/>
      <c r="H15" s="78"/>
    </row>
    <row r="16" spans="1:8" s="64" customFormat="1" ht="15.6">
      <c r="A16" s="272"/>
      <c r="B16" s="272"/>
      <c r="C16" s="272"/>
      <c r="D16" s="72"/>
      <c r="E16" s="68"/>
      <c r="F16" s="272"/>
      <c r="G16" s="272"/>
      <c r="H16" s="272"/>
    </row>
    <row r="17" spans="1:8" s="64" customFormat="1" ht="15.6">
      <c r="A17" s="272"/>
      <c r="B17" s="272"/>
      <c r="C17" s="272"/>
      <c r="D17" s="72"/>
      <c r="E17" s="68"/>
      <c r="F17" s="272"/>
      <c r="G17" s="272"/>
      <c r="H17" s="272"/>
    </row>
    <row r="18" spans="1:8" s="64" customFormat="1" ht="24.9" customHeight="1">
      <c r="A18" s="112"/>
      <c r="B18" s="112"/>
      <c r="C18" s="112" t="s">
        <v>70</v>
      </c>
      <c r="D18" s="73"/>
      <c r="E18" s="69"/>
      <c r="F18" s="112"/>
      <c r="G18" s="112"/>
      <c r="H18" s="112" t="s">
        <v>70</v>
      </c>
    </row>
    <row r="19" spans="1:8" s="64" customFormat="1" ht="23.1" customHeight="1">
      <c r="A19" s="95" t="s">
        <v>85</v>
      </c>
      <c r="B19" s="64" t="s">
        <v>88</v>
      </c>
      <c r="D19" s="72"/>
      <c r="E19" s="68"/>
      <c r="F19" s="95" t="s">
        <v>85</v>
      </c>
      <c r="G19" s="64" t="s">
        <v>88</v>
      </c>
    </row>
    <row r="20" spans="1:8" s="64" customFormat="1" ht="23.1" customHeight="1">
      <c r="A20" s="95" t="s">
        <v>86</v>
      </c>
      <c r="B20" s="68" t="s">
        <v>89</v>
      </c>
      <c r="D20" s="72"/>
      <c r="E20" s="68"/>
      <c r="F20" s="95" t="s">
        <v>86</v>
      </c>
      <c r="G20" s="68" t="s">
        <v>89</v>
      </c>
    </row>
    <row r="21" spans="1:8" ht="23.1" customHeight="1">
      <c r="A21" s="95" t="s">
        <v>87</v>
      </c>
      <c r="B21" s="68" t="s">
        <v>89</v>
      </c>
      <c r="C21" s="64"/>
      <c r="D21" s="74"/>
      <c r="F21" s="95" t="s">
        <v>87</v>
      </c>
      <c r="G21" s="68" t="s">
        <v>89</v>
      </c>
      <c r="H21" s="64"/>
    </row>
    <row r="22" spans="1:8" ht="30" customHeight="1">
      <c r="A22" s="39" t="s">
        <v>75</v>
      </c>
      <c r="B22" s="64" t="s">
        <v>88</v>
      </c>
      <c r="D22" s="74"/>
      <c r="F22" s="39" t="s">
        <v>75</v>
      </c>
      <c r="G22" s="64" t="s">
        <v>88</v>
      </c>
    </row>
    <row r="23" spans="1:8" ht="30" customHeight="1">
      <c r="A23" s="39" t="s">
        <v>71</v>
      </c>
      <c r="B23" s="64" t="s">
        <v>88</v>
      </c>
      <c r="D23" s="74"/>
      <c r="F23" s="39" t="s">
        <v>71</v>
      </c>
      <c r="G23" s="64" t="s">
        <v>88</v>
      </c>
    </row>
    <row r="24" spans="1:8" s="64" customFormat="1" ht="39.9" customHeight="1">
      <c r="A24" s="63"/>
      <c r="B24" s="66" t="s">
        <v>72</v>
      </c>
      <c r="C24" s="65" t="s">
        <v>108</v>
      </c>
      <c r="D24" s="75"/>
      <c r="E24" s="70"/>
      <c r="F24" s="63"/>
      <c r="G24" s="66" t="s">
        <v>72</v>
      </c>
      <c r="H24" s="65" t="s">
        <v>108</v>
      </c>
    </row>
    <row r="25" spans="1:8" s="64" customFormat="1" ht="39.9" customHeight="1">
      <c r="A25" s="65" t="s">
        <v>73</v>
      </c>
      <c r="B25" s="63"/>
      <c r="C25" s="63"/>
      <c r="D25" s="76"/>
      <c r="E25" s="71"/>
      <c r="F25" s="65" t="s">
        <v>73</v>
      </c>
      <c r="G25" s="63"/>
      <c r="H25" s="63"/>
    </row>
    <row r="26" spans="1:8" s="64" customFormat="1" ht="39.9" customHeight="1">
      <c r="A26" s="65" t="s">
        <v>74</v>
      </c>
      <c r="B26" s="63"/>
      <c r="C26" s="63"/>
      <c r="D26" s="76"/>
      <c r="E26" s="71"/>
      <c r="F26" s="65" t="s">
        <v>74</v>
      </c>
      <c r="G26" s="63"/>
      <c r="H26" s="63"/>
    </row>
    <row r="27" spans="1:8" ht="45" customHeight="1">
      <c r="A27" s="96" t="s">
        <v>18</v>
      </c>
      <c r="C27" s="80"/>
      <c r="D27" s="74"/>
      <c r="F27" s="96" t="s">
        <v>18</v>
      </c>
      <c r="H27" s="80"/>
    </row>
    <row r="28" spans="1:8" ht="45" customHeight="1">
      <c r="A28" s="96"/>
      <c r="C28" s="80"/>
      <c r="D28" s="74"/>
      <c r="F28" s="96"/>
      <c r="H28" s="80"/>
    </row>
    <row r="29" spans="1:8" ht="15" customHeight="1">
      <c r="A29" s="67"/>
      <c r="C29" s="94" t="s">
        <v>151</v>
      </c>
      <c r="D29" s="74"/>
      <c r="F29" s="67"/>
      <c r="H29" s="94" t="s">
        <v>151</v>
      </c>
    </row>
    <row r="32" spans="1:8" ht="15" customHeight="1"/>
  </sheetData>
  <mergeCells count="8">
    <mergeCell ref="F16:H16"/>
    <mergeCell ref="F17:H17"/>
    <mergeCell ref="F1:H1"/>
    <mergeCell ref="A2:C2"/>
    <mergeCell ref="F2:H2"/>
    <mergeCell ref="A16:C16"/>
    <mergeCell ref="A17:C17"/>
    <mergeCell ref="A1:C1"/>
  </mergeCells>
  <phoneticPr fontId="12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Y30"/>
  <sheetViews>
    <sheetView showZeros="0" topLeftCell="A16" workbookViewId="0">
      <selection activeCell="V30" sqref="V30:Y30"/>
    </sheetView>
  </sheetViews>
  <sheetFormatPr baseColWidth="10" defaultColWidth="11.44140625" defaultRowHeight="13.2"/>
  <cols>
    <col min="1" max="1" width="5.5546875" style="126" customWidth="1"/>
    <col min="2" max="2" width="13.6640625" style="126" customWidth="1"/>
    <col min="3" max="3" width="3.5546875" style="126" customWidth="1"/>
    <col min="4" max="4" width="5.6640625" style="127" customWidth="1"/>
    <col min="5" max="10" width="6.109375" style="126" customWidth="1"/>
    <col min="11" max="11" width="7.6640625" style="126" customWidth="1"/>
    <col min="12" max="14" width="6.109375" style="126" customWidth="1"/>
    <col min="15" max="19" width="5.33203125" style="126" customWidth="1"/>
    <col min="20" max="21" width="3.6640625" style="126" customWidth="1"/>
    <col min="22" max="22" width="4.88671875" style="126" customWidth="1"/>
    <col min="23" max="23" width="5.33203125" style="126" customWidth="1"/>
    <col min="24" max="24" width="4.88671875" style="126" customWidth="1"/>
    <col min="25" max="25" width="5.33203125" style="126" customWidth="1"/>
    <col min="26" max="44" width="6.6640625" style="126" customWidth="1"/>
    <col min="45" max="16384" width="11.44140625" style="126"/>
  </cols>
  <sheetData>
    <row r="1" spans="1:25" ht="20.100000000000001" customHeight="1">
      <c r="G1" s="326" t="s">
        <v>109</v>
      </c>
      <c r="H1" s="326"/>
      <c r="I1" s="326"/>
      <c r="J1" s="326"/>
      <c r="K1" s="326"/>
      <c r="L1" s="326"/>
      <c r="M1" s="326"/>
      <c r="N1" s="326"/>
      <c r="O1" s="326"/>
      <c r="V1" s="153" t="s">
        <v>116</v>
      </c>
      <c r="W1" s="150"/>
      <c r="X1" s="151"/>
      <c r="Y1" s="152"/>
    </row>
    <row r="2" spans="1:25" ht="9.9" customHeight="1">
      <c r="G2" s="326"/>
      <c r="H2" s="326"/>
      <c r="I2" s="326"/>
      <c r="J2" s="326"/>
      <c r="K2" s="326"/>
      <c r="L2" s="326"/>
      <c r="M2" s="326"/>
      <c r="N2" s="326"/>
      <c r="O2" s="326"/>
    </row>
    <row r="3" spans="1:25" ht="21.9" customHeight="1" thickBot="1">
      <c r="A3" s="45"/>
      <c r="C3" s="45"/>
      <c r="D3" s="126"/>
      <c r="G3" s="45" t="s">
        <v>2</v>
      </c>
      <c r="H3" s="128" t="s">
        <v>100</v>
      </c>
      <c r="N3" s="45" t="s">
        <v>3</v>
      </c>
      <c r="O3" s="128" t="s">
        <v>101</v>
      </c>
      <c r="S3" s="129"/>
      <c r="T3" s="130" t="s">
        <v>4</v>
      </c>
      <c r="U3" s="128" t="s">
        <v>102</v>
      </c>
      <c r="V3" s="131"/>
      <c r="W3" s="131"/>
      <c r="X3" s="132" t="s">
        <v>93</v>
      </c>
      <c r="Y3" s="133" t="s">
        <v>103</v>
      </c>
    </row>
    <row r="4" spans="1:25" s="45" customFormat="1" ht="24.9" customHeight="1" thickTop="1" thickBot="1">
      <c r="A4" s="100" t="s">
        <v>19</v>
      </c>
      <c r="B4" s="101" t="s">
        <v>20</v>
      </c>
      <c r="C4" s="319" t="s">
        <v>21</v>
      </c>
      <c r="D4" s="320"/>
      <c r="E4" s="103" t="s">
        <v>22</v>
      </c>
      <c r="F4" s="104" t="s">
        <v>23</v>
      </c>
      <c r="G4" s="104" t="s">
        <v>24</v>
      </c>
      <c r="H4" s="104" t="s">
        <v>25</v>
      </c>
      <c r="I4" s="104" t="s">
        <v>26</v>
      </c>
      <c r="J4" s="105" t="s">
        <v>27</v>
      </c>
      <c r="K4" s="102" t="s">
        <v>28</v>
      </c>
      <c r="L4" s="106" t="s">
        <v>29</v>
      </c>
      <c r="M4" s="107" t="s">
        <v>30</v>
      </c>
      <c r="N4" s="106" t="s">
        <v>31</v>
      </c>
      <c r="O4" s="321" t="s">
        <v>92</v>
      </c>
      <c r="P4" s="322"/>
      <c r="Q4" s="322"/>
      <c r="R4" s="322"/>
      <c r="S4" s="323"/>
      <c r="T4" s="324" t="s">
        <v>69</v>
      </c>
      <c r="U4" s="325"/>
      <c r="V4" s="327" t="s">
        <v>32</v>
      </c>
      <c r="W4" s="322"/>
      <c r="X4" s="322"/>
      <c r="Y4" s="328"/>
    </row>
    <row r="5" spans="1:25" s="46" customFormat="1" ht="20.100000000000001" customHeight="1" thickTop="1">
      <c r="A5" s="283"/>
      <c r="B5" s="286"/>
      <c r="C5" s="280" t="s">
        <v>33</v>
      </c>
      <c r="D5" s="59" t="s">
        <v>68</v>
      </c>
      <c r="E5" s="56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78">
        <f>SUM(E5:J5)-MIN(E5:J5)-MAX(E5:J5)</f>
        <v>0</v>
      </c>
      <c r="L5" s="276">
        <f>IF(M5=0,0,M5-0.5)</f>
        <v>0</v>
      </c>
      <c r="M5" s="276">
        <f>ROUND(K5/(COUNT(E5:J5)-2),1)</f>
        <v>0</v>
      </c>
      <c r="N5" s="274">
        <f>IF(M5=0,0,M5+0.5)</f>
        <v>0</v>
      </c>
      <c r="O5" s="141" t="s">
        <v>34</v>
      </c>
      <c r="P5" s="142" t="s">
        <v>35</v>
      </c>
      <c r="Q5" s="143" t="s">
        <v>36</v>
      </c>
      <c r="R5" s="143" t="s">
        <v>90</v>
      </c>
      <c r="S5" s="144" t="s">
        <v>37</v>
      </c>
      <c r="T5" s="308"/>
      <c r="U5" s="309"/>
      <c r="V5" s="97" t="s">
        <v>107</v>
      </c>
      <c r="W5" s="98"/>
      <c r="X5" s="98" t="s">
        <v>117</v>
      </c>
      <c r="Y5" s="99"/>
    </row>
    <row r="6" spans="1:25" s="46" customFormat="1" ht="20.100000000000001" customHeight="1" thickBot="1">
      <c r="A6" s="284"/>
      <c r="B6" s="287"/>
      <c r="C6" s="281"/>
      <c r="D6" s="60" t="s">
        <v>115</v>
      </c>
      <c r="E6" s="50">
        <f t="shared" ref="E6:J6" si="0">+IF(E5=0,0,IF(E5&lt;$L5,$L5,IF(E5&gt;$N5,$N5,E5)))</f>
        <v>0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2">
        <f t="shared" si="0"/>
        <v>0</v>
      </c>
      <c r="K6" s="279"/>
      <c r="L6" s="277"/>
      <c r="M6" s="277"/>
      <c r="N6" s="275"/>
      <c r="O6" s="145">
        <v>0</v>
      </c>
      <c r="P6" s="146">
        <v>0</v>
      </c>
      <c r="Q6" s="146">
        <v>0</v>
      </c>
      <c r="R6" s="147">
        <v>0</v>
      </c>
      <c r="S6" s="148">
        <f>IF(SUM(O6:R6)=0,0,AVERAGE(O6:R6))</f>
        <v>0</v>
      </c>
      <c r="T6" s="292"/>
      <c r="U6" s="310"/>
      <c r="V6" s="311" t="s">
        <v>126</v>
      </c>
      <c r="W6" s="312"/>
      <c r="X6" s="313"/>
      <c r="Y6" s="114"/>
    </row>
    <row r="7" spans="1:25" s="46" customFormat="1" ht="20.100000000000001" customHeight="1" thickBot="1">
      <c r="A7" s="284"/>
      <c r="B7" s="287"/>
      <c r="C7" s="282"/>
      <c r="D7" s="134" t="s">
        <v>38</v>
      </c>
      <c r="E7" s="135">
        <f>E6-$S7</f>
        <v>0</v>
      </c>
      <c r="F7" s="136">
        <f t="shared" ref="F7:J7" si="1">F6-$S7</f>
        <v>0</v>
      </c>
      <c r="G7" s="136">
        <f t="shared" si="1"/>
        <v>0</v>
      </c>
      <c r="H7" s="136">
        <f t="shared" si="1"/>
        <v>0</v>
      </c>
      <c r="I7" s="136">
        <f t="shared" si="1"/>
        <v>0</v>
      </c>
      <c r="J7" s="137">
        <f t="shared" si="1"/>
        <v>0</v>
      </c>
      <c r="K7" s="154"/>
      <c r="L7" s="155"/>
      <c r="M7" s="155"/>
      <c r="N7" s="156"/>
      <c r="O7" s="314" t="s">
        <v>114</v>
      </c>
      <c r="P7" s="315"/>
      <c r="Q7" s="315"/>
      <c r="R7" s="315"/>
      <c r="S7" s="157">
        <v>0</v>
      </c>
      <c r="T7" s="289"/>
      <c r="U7" s="290"/>
      <c r="V7" s="290"/>
      <c r="W7" s="290"/>
      <c r="X7" s="290"/>
      <c r="Y7" s="291"/>
    </row>
    <row r="8" spans="1:25" s="46" customFormat="1" ht="20.100000000000001" customHeight="1">
      <c r="A8" s="284"/>
      <c r="B8" s="287"/>
      <c r="C8" s="281" t="s">
        <v>39</v>
      </c>
      <c r="D8" s="61" t="s">
        <v>68</v>
      </c>
      <c r="E8" s="47"/>
      <c r="F8" s="48"/>
      <c r="G8" s="48"/>
      <c r="H8" s="48"/>
      <c r="I8" s="48"/>
      <c r="J8" s="49"/>
      <c r="K8" s="299">
        <f>SUM(E8:J8)-MIN(E8:J8)-MAX(E8:J8)</f>
        <v>0</v>
      </c>
      <c r="L8" s="301">
        <f>IF(M8=0,0,M8-0.5)</f>
        <v>0</v>
      </c>
      <c r="M8" s="301">
        <f>ROUND(K8/(COUNT(E8:J8)-2),1)</f>
        <v>0</v>
      </c>
      <c r="N8" s="303">
        <f>IF(M8=0,0,M8+0.5)</f>
        <v>0</v>
      </c>
      <c r="O8" s="316" t="s">
        <v>40</v>
      </c>
      <c r="P8" s="317"/>
      <c r="Q8" s="318" t="s">
        <v>91</v>
      </c>
      <c r="R8" s="316"/>
      <c r="S8" s="317"/>
      <c r="T8" s="292"/>
      <c r="U8" s="293"/>
      <c r="V8" s="293"/>
      <c r="W8" s="293"/>
      <c r="X8" s="293"/>
      <c r="Y8" s="294"/>
    </row>
    <row r="9" spans="1:25" s="46" customFormat="1" ht="20.100000000000001" customHeight="1" thickBot="1">
      <c r="A9" s="285"/>
      <c r="B9" s="288"/>
      <c r="C9" s="298"/>
      <c r="D9" s="62" t="s">
        <v>38</v>
      </c>
      <c r="E9" s="53">
        <f t="shared" ref="E9:J9" si="2">+IF(E8=0,0,IF(E8&lt;$L8,$L8,IF(E8&gt;$N8,$N8,E8)))</f>
        <v>0</v>
      </c>
      <c r="F9" s="54">
        <f t="shared" si="2"/>
        <v>0</v>
      </c>
      <c r="G9" s="54">
        <f t="shared" si="2"/>
        <v>0</v>
      </c>
      <c r="H9" s="54">
        <f t="shared" si="2"/>
        <v>0</v>
      </c>
      <c r="I9" s="54">
        <f t="shared" si="2"/>
        <v>0</v>
      </c>
      <c r="J9" s="55">
        <f t="shared" si="2"/>
        <v>0</v>
      </c>
      <c r="K9" s="300"/>
      <c r="L9" s="302"/>
      <c r="M9" s="302"/>
      <c r="N9" s="304"/>
      <c r="O9" s="305"/>
      <c r="P9" s="306"/>
      <c r="Q9" s="307"/>
      <c r="R9" s="305"/>
      <c r="S9" s="306"/>
      <c r="T9" s="295"/>
      <c r="U9" s="296"/>
      <c r="V9" s="296"/>
      <c r="W9" s="296"/>
      <c r="X9" s="296"/>
      <c r="Y9" s="297"/>
    </row>
    <row r="10" spans="1:25" s="46" customFormat="1" ht="20.100000000000001" customHeight="1" thickTop="1">
      <c r="A10" s="283"/>
      <c r="B10" s="286"/>
      <c r="C10" s="280" t="s">
        <v>33</v>
      </c>
      <c r="D10" s="59" t="s">
        <v>68</v>
      </c>
      <c r="E10" s="56"/>
      <c r="F10" s="57"/>
      <c r="G10" s="57"/>
      <c r="H10" s="57"/>
      <c r="I10" s="57"/>
      <c r="J10" s="58"/>
      <c r="K10" s="278">
        <f>SUM(E10:J10)-MIN(E10:J10)-MAX(E10:J10)</f>
        <v>0</v>
      </c>
      <c r="L10" s="276">
        <f>IF(M10=0,0,M10-0.5)</f>
        <v>0</v>
      </c>
      <c r="M10" s="276">
        <f>ROUND(K10/(COUNT(E10:J10)-2),1)</f>
        <v>0</v>
      </c>
      <c r="N10" s="274">
        <f>IF(M10=0,0,M10+0.5)</f>
        <v>0</v>
      </c>
      <c r="O10" s="141" t="s">
        <v>34</v>
      </c>
      <c r="P10" s="142" t="s">
        <v>35</v>
      </c>
      <c r="Q10" s="143" t="s">
        <v>36</v>
      </c>
      <c r="R10" s="143" t="s">
        <v>90</v>
      </c>
      <c r="S10" s="144" t="s">
        <v>37</v>
      </c>
      <c r="T10" s="308"/>
      <c r="U10" s="309"/>
      <c r="V10" s="97" t="s">
        <v>107</v>
      </c>
      <c r="W10" s="98"/>
      <c r="X10" s="98" t="s">
        <v>117</v>
      </c>
      <c r="Y10" s="99"/>
    </row>
    <row r="11" spans="1:25" s="46" customFormat="1" ht="20.100000000000001" customHeight="1" thickBot="1">
      <c r="A11" s="284"/>
      <c r="B11" s="287"/>
      <c r="C11" s="281"/>
      <c r="D11" s="60" t="s">
        <v>115</v>
      </c>
      <c r="E11" s="50">
        <f t="shared" ref="E11:J11" si="3">+IF(E10=0,0,IF(E10&lt;$L10,$L10,IF(E10&gt;$N10,$N10,E10)))</f>
        <v>0</v>
      </c>
      <c r="F11" s="51">
        <f t="shared" si="3"/>
        <v>0</v>
      </c>
      <c r="G11" s="51">
        <f t="shared" si="3"/>
        <v>0</v>
      </c>
      <c r="H11" s="51">
        <f t="shared" si="3"/>
        <v>0</v>
      </c>
      <c r="I11" s="51">
        <f t="shared" si="3"/>
        <v>0</v>
      </c>
      <c r="J11" s="52">
        <f t="shared" si="3"/>
        <v>0</v>
      </c>
      <c r="K11" s="279"/>
      <c r="L11" s="277"/>
      <c r="M11" s="277"/>
      <c r="N11" s="275"/>
      <c r="O11" s="145"/>
      <c r="P11" s="146"/>
      <c r="Q11" s="146"/>
      <c r="R11" s="147"/>
      <c r="S11" s="148">
        <f>IF(SUM(O11:R11)=0,0,AVERAGE(O11:R11))</f>
        <v>0</v>
      </c>
      <c r="T11" s="292"/>
      <c r="U11" s="310"/>
      <c r="V11" s="311" t="s">
        <v>126</v>
      </c>
      <c r="W11" s="312"/>
      <c r="X11" s="313"/>
      <c r="Y11" s="114"/>
    </row>
    <row r="12" spans="1:25" s="46" customFormat="1" ht="20.100000000000001" customHeight="1" thickBot="1">
      <c r="A12" s="284"/>
      <c r="B12" s="287"/>
      <c r="C12" s="282"/>
      <c r="D12" s="134" t="s">
        <v>38</v>
      </c>
      <c r="E12" s="135">
        <f>E11-$S12</f>
        <v>0</v>
      </c>
      <c r="F12" s="136">
        <f t="shared" ref="F12" si="4">F11-$S12</f>
        <v>0</v>
      </c>
      <c r="G12" s="136">
        <f t="shared" ref="G12" si="5">G11-$S12</f>
        <v>0</v>
      </c>
      <c r="H12" s="136">
        <f t="shared" ref="H12" si="6">H11-$S12</f>
        <v>0</v>
      </c>
      <c r="I12" s="136">
        <f t="shared" ref="I12" si="7">I11-$S12</f>
        <v>0</v>
      </c>
      <c r="J12" s="137">
        <f t="shared" ref="J12" si="8">J11-$S12</f>
        <v>0</v>
      </c>
      <c r="K12" s="138"/>
      <c r="L12" s="139"/>
      <c r="M12" s="139"/>
      <c r="N12" s="140"/>
      <c r="O12" s="314" t="s">
        <v>114</v>
      </c>
      <c r="P12" s="315"/>
      <c r="Q12" s="315"/>
      <c r="R12" s="315"/>
      <c r="S12" s="149"/>
      <c r="T12" s="289"/>
      <c r="U12" s="290"/>
      <c r="V12" s="290"/>
      <c r="W12" s="290"/>
      <c r="X12" s="290"/>
      <c r="Y12" s="291"/>
    </row>
    <row r="13" spans="1:25" s="46" customFormat="1" ht="20.100000000000001" customHeight="1">
      <c r="A13" s="284"/>
      <c r="B13" s="287"/>
      <c r="C13" s="281" t="s">
        <v>39</v>
      </c>
      <c r="D13" s="61" t="s">
        <v>68</v>
      </c>
      <c r="E13" s="47"/>
      <c r="F13" s="48"/>
      <c r="G13" s="48"/>
      <c r="H13" s="48"/>
      <c r="I13" s="48"/>
      <c r="J13" s="49"/>
      <c r="K13" s="299">
        <f>SUM(E13:J13)-MIN(E13:J13)-MAX(E13:J13)</f>
        <v>0</v>
      </c>
      <c r="L13" s="301">
        <f>IF(M13=0,0,M13-0.5)</f>
        <v>0</v>
      </c>
      <c r="M13" s="301">
        <f>ROUND(K13/(COUNT(E13:J13)-2),1)</f>
        <v>0</v>
      </c>
      <c r="N13" s="303">
        <f>IF(M13=0,0,M13+0.5)</f>
        <v>0</v>
      </c>
      <c r="O13" s="316" t="s">
        <v>40</v>
      </c>
      <c r="P13" s="317"/>
      <c r="Q13" s="318" t="s">
        <v>91</v>
      </c>
      <c r="R13" s="316"/>
      <c r="S13" s="317"/>
      <c r="T13" s="292"/>
      <c r="U13" s="293"/>
      <c r="V13" s="293"/>
      <c r="W13" s="293"/>
      <c r="X13" s="293"/>
      <c r="Y13" s="294"/>
    </row>
    <row r="14" spans="1:25" s="46" customFormat="1" ht="20.100000000000001" customHeight="1" thickBot="1">
      <c r="A14" s="285"/>
      <c r="B14" s="288"/>
      <c r="C14" s="298"/>
      <c r="D14" s="62" t="s">
        <v>38</v>
      </c>
      <c r="E14" s="53">
        <f t="shared" ref="E14:J14" si="9">+IF(E13=0,0,IF(E13&lt;$L13,$L13,IF(E13&gt;$N13,$N13,E13)))</f>
        <v>0</v>
      </c>
      <c r="F14" s="54">
        <f t="shared" si="9"/>
        <v>0</v>
      </c>
      <c r="G14" s="54">
        <f t="shared" si="9"/>
        <v>0</v>
      </c>
      <c r="H14" s="54">
        <f t="shared" si="9"/>
        <v>0</v>
      </c>
      <c r="I14" s="54">
        <f t="shared" si="9"/>
        <v>0</v>
      </c>
      <c r="J14" s="55">
        <f t="shared" si="9"/>
        <v>0</v>
      </c>
      <c r="K14" s="300"/>
      <c r="L14" s="302"/>
      <c r="M14" s="302"/>
      <c r="N14" s="304"/>
      <c r="O14" s="305"/>
      <c r="P14" s="306"/>
      <c r="Q14" s="307"/>
      <c r="R14" s="305"/>
      <c r="S14" s="306"/>
      <c r="T14" s="295"/>
      <c r="U14" s="296"/>
      <c r="V14" s="296"/>
      <c r="W14" s="296"/>
      <c r="X14" s="296"/>
      <c r="Y14" s="297"/>
    </row>
    <row r="15" spans="1:25" s="46" customFormat="1" ht="20.100000000000001" customHeight="1" thickTop="1">
      <c r="A15" s="283"/>
      <c r="B15" s="286"/>
      <c r="C15" s="280" t="s">
        <v>33</v>
      </c>
      <c r="D15" s="59" t="s">
        <v>68</v>
      </c>
      <c r="E15" s="56"/>
      <c r="F15" s="57"/>
      <c r="G15" s="57"/>
      <c r="H15" s="57"/>
      <c r="I15" s="57"/>
      <c r="J15" s="58"/>
      <c r="K15" s="278">
        <f>SUM(E15:J15)-MIN(E15:J15)-MAX(E15:J15)</f>
        <v>0</v>
      </c>
      <c r="L15" s="276">
        <f>IF(M15=0,0,M15-0.5)</f>
        <v>0</v>
      </c>
      <c r="M15" s="276">
        <f>ROUND(K15/(COUNT(E15:J15)-2),1)</f>
        <v>0</v>
      </c>
      <c r="N15" s="274">
        <f>IF(M15=0,0,M15+0.5)</f>
        <v>0</v>
      </c>
      <c r="O15" s="141" t="s">
        <v>34</v>
      </c>
      <c r="P15" s="142" t="s">
        <v>35</v>
      </c>
      <c r="Q15" s="143" t="s">
        <v>36</v>
      </c>
      <c r="R15" s="143" t="s">
        <v>90</v>
      </c>
      <c r="S15" s="144" t="s">
        <v>37</v>
      </c>
      <c r="T15" s="308"/>
      <c r="U15" s="309"/>
      <c r="V15" s="97" t="s">
        <v>107</v>
      </c>
      <c r="W15" s="98"/>
      <c r="X15" s="98" t="s">
        <v>117</v>
      </c>
      <c r="Y15" s="99"/>
    </row>
    <row r="16" spans="1:25" s="46" customFormat="1" ht="20.100000000000001" customHeight="1" thickBot="1">
      <c r="A16" s="284"/>
      <c r="B16" s="287"/>
      <c r="C16" s="281"/>
      <c r="D16" s="60" t="s">
        <v>115</v>
      </c>
      <c r="E16" s="50">
        <f t="shared" ref="E16:J16" si="10">+IF(E15=0,0,IF(E15&lt;$L15,$L15,IF(E15&gt;$N15,$N15,E15)))</f>
        <v>0</v>
      </c>
      <c r="F16" s="51">
        <f t="shared" si="10"/>
        <v>0</v>
      </c>
      <c r="G16" s="51">
        <f t="shared" si="10"/>
        <v>0</v>
      </c>
      <c r="H16" s="51">
        <f t="shared" si="10"/>
        <v>0</v>
      </c>
      <c r="I16" s="51">
        <f t="shared" si="10"/>
        <v>0</v>
      </c>
      <c r="J16" s="52">
        <f t="shared" si="10"/>
        <v>0</v>
      </c>
      <c r="K16" s="279"/>
      <c r="L16" s="277"/>
      <c r="M16" s="277"/>
      <c r="N16" s="275"/>
      <c r="O16" s="145"/>
      <c r="P16" s="146"/>
      <c r="Q16" s="146"/>
      <c r="R16" s="147"/>
      <c r="S16" s="148">
        <f>IF(SUM(O16:R16)=0,0,AVERAGE(O16:R16))</f>
        <v>0</v>
      </c>
      <c r="T16" s="292"/>
      <c r="U16" s="310"/>
      <c r="V16" s="311" t="s">
        <v>126</v>
      </c>
      <c r="W16" s="312"/>
      <c r="X16" s="313"/>
      <c r="Y16" s="114"/>
    </row>
    <row r="17" spans="1:25" s="46" customFormat="1" ht="20.100000000000001" customHeight="1" thickBot="1">
      <c r="A17" s="284"/>
      <c r="B17" s="287"/>
      <c r="C17" s="282"/>
      <c r="D17" s="134" t="s">
        <v>38</v>
      </c>
      <c r="E17" s="135">
        <f>E16-$S17</f>
        <v>0</v>
      </c>
      <c r="F17" s="136">
        <f t="shared" ref="F17" si="11">F16-$S17</f>
        <v>0</v>
      </c>
      <c r="G17" s="136">
        <f t="shared" ref="G17" si="12">G16-$S17</f>
        <v>0</v>
      </c>
      <c r="H17" s="136">
        <f t="shared" ref="H17" si="13">H16-$S17</f>
        <v>0</v>
      </c>
      <c r="I17" s="136">
        <f t="shared" ref="I17" si="14">I16-$S17</f>
        <v>0</v>
      </c>
      <c r="J17" s="137">
        <f t="shared" ref="J17" si="15">J16-$S17</f>
        <v>0</v>
      </c>
      <c r="K17" s="138"/>
      <c r="L17" s="139"/>
      <c r="M17" s="139"/>
      <c r="N17" s="140"/>
      <c r="O17" s="314" t="s">
        <v>114</v>
      </c>
      <c r="P17" s="315"/>
      <c r="Q17" s="315"/>
      <c r="R17" s="315"/>
      <c r="S17" s="149"/>
      <c r="T17" s="289"/>
      <c r="U17" s="290"/>
      <c r="V17" s="290"/>
      <c r="W17" s="290"/>
      <c r="X17" s="290"/>
      <c r="Y17" s="291"/>
    </row>
    <row r="18" spans="1:25" s="46" customFormat="1" ht="20.100000000000001" customHeight="1">
      <c r="A18" s="284"/>
      <c r="B18" s="287"/>
      <c r="C18" s="281" t="s">
        <v>39</v>
      </c>
      <c r="D18" s="61" t="s">
        <v>68</v>
      </c>
      <c r="E18" s="47"/>
      <c r="F18" s="48"/>
      <c r="G18" s="48"/>
      <c r="H18" s="48"/>
      <c r="I18" s="48"/>
      <c r="J18" s="49"/>
      <c r="K18" s="299">
        <f>SUM(E18:J18)-MIN(E18:J18)-MAX(E18:J18)</f>
        <v>0</v>
      </c>
      <c r="L18" s="301">
        <f>IF(M18=0,0,M18-0.5)</f>
        <v>0</v>
      </c>
      <c r="M18" s="301">
        <f>ROUND(K18/(COUNT(E18:J18)-2),1)</f>
        <v>0</v>
      </c>
      <c r="N18" s="303">
        <f>IF(M18=0,0,M18+0.5)</f>
        <v>0</v>
      </c>
      <c r="O18" s="316" t="s">
        <v>40</v>
      </c>
      <c r="P18" s="317"/>
      <c r="Q18" s="318" t="s">
        <v>91</v>
      </c>
      <c r="R18" s="316"/>
      <c r="S18" s="317"/>
      <c r="T18" s="292"/>
      <c r="U18" s="293"/>
      <c r="V18" s="293"/>
      <c r="W18" s="293"/>
      <c r="X18" s="293"/>
      <c r="Y18" s="294"/>
    </row>
    <row r="19" spans="1:25" s="46" customFormat="1" ht="20.100000000000001" customHeight="1" thickBot="1">
      <c r="A19" s="285"/>
      <c r="B19" s="288"/>
      <c r="C19" s="298"/>
      <c r="D19" s="62" t="s">
        <v>38</v>
      </c>
      <c r="E19" s="53">
        <f t="shared" ref="E19:J19" si="16">+IF(E18=0,0,IF(E18&lt;$L18,$L18,IF(E18&gt;$N18,$N18,E18)))</f>
        <v>0</v>
      </c>
      <c r="F19" s="54">
        <f t="shared" si="16"/>
        <v>0</v>
      </c>
      <c r="G19" s="54">
        <f t="shared" si="16"/>
        <v>0</v>
      </c>
      <c r="H19" s="54">
        <f t="shared" si="16"/>
        <v>0</v>
      </c>
      <c r="I19" s="54">
        <f t="shared" si="16"/>
        <v>0</v>
      </c>
      <c r="J19" s="55">
        <f t="shared" si="16"/>
        <v>0</v>
      </c>
      <c r="K19" s="300"/>
      <c r="L19" s="302"/>
      <c r="M19" s="302"/>
      <c r="N19" s="304"/>
      <c r="O19" s="305"/>
      <c r="P19" s="306"/>
      <c r="Q19" s="307"/>
      <c r="R19" s="305"/>
      <c r="S19" s="306"/>
      <c r="T19" s="295"/>
      <c r="U19" s="296"/>
      <c r="V19" s="296"/>
      <c r="W19" s="296"/>
      <c r="X19" s="296"/>
      <c r="Y19" s="297"/>
    </row>
    <row r="20" spans="1:25" s="46" customFormat="1" ht="20.100000000000001" customHeight="1" thickTop="1">
      <c r="A20" s="283"/>
      <c r="B20" s="286"/>
      <c r="C20" s="280" t="s">
        <v>33</v>
      </c>
      <c r="D20" s="59" t="s">
        <v>68</v>
      </c>
      <c r="E20" s="56"/>
      <c r="F20" s="57"/>
      <c r="G20" s="57"/>
      <c r="H20" s="57"/>
      <c r="I20" s="57"/>
      <c r="J20" s="58"/>
      <c r="K20" s="278">
        <f>SUM(E20:J20)-MIN(E20:J20)-MAX(E20:J20)</f>
        <v>0</v>
      </c>
      <c r="L20" s="276">
        <f>IF(M20=0,0,M20-0.5)</f>
        <v>0</v>
      </c>
      <c r="M20" s="276">
        <f>ROUND(K20/(COUNT(E20:J20)-2),1)</f>
        <v>0</v>
      </c>
      <c r="N20" s="274">
        <f>IF(M20=0,0,M20+0.5)</f>
        <v>0</v>
      </c>
      <c r="O20" s="141" t="s">
        <v>34</v>
      </c>
      <c r="P20" s="142" t="s">
        <v>35</v>
      </c>
      <c r="Q20" s="143" t="s">
        <v>36</v>
      </c>
      <c r="R20" s="143" t="s">
        <v>90</v>
      </c>
      <c r="S20" s="144" t="s">
        <v>37</v>
      </c>
      <c r="T20" s="308"/>
      <c r="U20" s="309"/>
      <c r="V20" s="97" t="s">
        <v>107</v>
      </c>
      <c r="W20" s="98"/>
      <c r="X20" s="98" t="s">
        <v>117</v>
      </c>
      <c r="Y20" s="99"/>
    </row>
    <row r="21" spans="1:25" s="46" customFormat="1" ht="20.100000000000001" customHeight="1" thickBot="1">
      <c r="A21" s="284"/>
      <c r="B21" s="287"/>
      <c r="C21" s="281"/>
      <c r="D21" s="60" t="s">
        <v>115</v>
      </c>
      <c r="E21" s="50">
        <f t="shared" ref="E21:J21" si="17">+IF(E20=0,0,IF(E20&lt;$L20,$L20,IF(E20&gt;$N20,$N20,E20)))</f>
        <v>0</v>
      </c>
      <c r="F21" s="51">
        <f t="shared" si="17"/>
        <v>0</v>
      </c>
      <c r="G21" s="51">
        <f t="shared" si="17"/>
        <v>0</v>
      </c>
      <c r="H21" s="51">
        <f t="shared" si="17"/>
        <v>0</v>
      </c>
      <c r="I21" s="51">
        <f t="shared" si="17"/>
        <v>0</v>
      </c>
      <c r="J21" s="52">
        <f t="shared" si="17"/>
        <v>0</v>
      </c>
      <c r="K21" s="279"/>
      <c r="L21" s="277"/>
      <c r="M21" s="277"/>
      <c r="N21" s="275"/>
      <c r="O21" s="145"/>
      <c r="P21" s="146"/>
      <c r="Q21" s="146"/>
      <c r="R21" s="147"/>
      <c r="S21" s="148">
        <f>IF(SUM(O21:R21)=0,0,AVERAGE(O21:R21))</f>
        <v>0</v>
      </c>
      <c r="T21" s="292"/>
      <c r="U21" s="310"/>
      <c r="V21" s="311" t="s">
        <v>126</v>
      </c>
      <c r="W21" s="312"/>
      <c r="X21" s="313"/>
      <c r="Y21" s="114"/>
    </row>
    <row r="22" spans="1:25" s="46" customFormat="1" ht="20.100000000000001" customHeight="1" thickBot="1">
      <c r="A22" s="284"/>
      <c r="B22" s="287"/>
      <c r="C22" s="282"/>
      <c r="D22" s="134" t="s">
        <v>38</v>
      </c>
      <c r="E22" s="135">
        <f t="shared" ref="E22:J22" si="18">E21-$S22</f>
        <v>0</v>
      </c>
      <c r="F22" s="136">
        <f t="shared" si="18"/>
        <v>0</v>
      </c>
      <c r="G22" s="136">
        <f t="shared" si="18"/>
        <v>0</v>
      </c>
      <c r="H22" s="136">
        <f t="shared" si="18"/>
        <v>0</v>
      </c>
      <c r="I22" s="136">
        <f t="shared" si="18"/>
        <v>0</v>
      </c>
      <c r="J22" s="137">
        <f t="shared" si="18"/>
        <v>0</v>
      </c>
      <c r="K22" s="138"/>
      <c r="L22" s="139"/>
      <c r="M22" s="139"/>
      <c r="N22" s="140"/>
      <c r="O22" s="314" t="s">
        <v>114</v>
      </c>
      <c r="P22" s="315"/>
      <c r="Q22" s="315"/>
      <c r="R22" s="315"/>
      <c r="S22" s="149"/>
      <c r="T22" s="289"/>
      <c r="U22" s="290"/>
      <c r="V22" s="290"/>
      <c r="W22" s="290"/>
      <c r="X22" s="290"/>
      <c r="Y22" s="291"/>
    </row>
    <row r="23" spans="1:25" s="46" customFormat="1" ht="20.100000000000001" customHeight="1">
      <c r="A23" s="284"/>
      <c r="B23" s="287"/>
      <c r="C23" s="281" t="s">
        <v>39</v>
      </c>
      <c r="D23" s="61" t="s">
        <v>68</v>
      </c>
      <c r="E23" s="47"/>
      <c r="F23" s="48"/>
      <c r="G23" s="48"/>
      <c r="H23" s="48"/>
      <c r="I23" s="48"/>
      <c r="J23" s="49"/>
      <c r="K23" s="299">
        <f>SUM(E23:J23)-MIN(E23:J23)-MAX(E23:J23)</f>
        <v>0</v>
      </c>
      <c r="L23" s="301">
        <f>IF(M23=0,0,M23-0.5)</f>
        <v>0</v>
      </c>
      <c r="M23" s="301">
        <f>ROUND(K23/(COUNT(E23:J23)-2),1)</f>
        <v>0</v>
      </c>
      <c r="N23" s="303">
        <f>IF(M23=0,0,M23+0.5)</f>
        <v>0</v>
      </c>
      <c r="O23" s="316" t="s">
        <v>40</v>
      </c>
      <c r="P23" s="317"/>
      <c r="Q23" s="318" t="s">
        <v>91</v>
      </c>
      <c r="R23" s="316"/>
      <c r="S23" s="317"/>
      <c r="T23" s="292"/>
      <c r="U23" s="293"/>
      <c r="V23" s="293"/>
      <c r="W23" s="293"/>
      <c r="X23" s="293"/>
      <c r="Y23" s="294"/>
    </row>
    <row r="24" spans="1:25" s="46" customFormat="1" ht="20.100000000000001" customHeight="1" thickBot="1">
      <c r="A24" s="285"/>
      <c r="B24" s="288"/>
      <c r="C24" s="298"/>
      <c r="D24" s="62" t="s">
        <v>38</v>
      </c>
      <c r="E24" s="53">
        <f t="shared" ref="E24:J24" si="19">+IF(E23=0,0,IF(E23&lt;$L23,$L23,IF(E23&gt;$N23,$N23,E23)))</f>
        <v>0</v>
      </c>
      <c r="F24" s="54">
        <f t="shared" si="19"/>
        <v>0</v>
      </c>
      <c r="G24" s="54">
        <f t="shared" si="19"/>
        <v>0</v>
      </c>
      <c r="H24" s="54">
        <f t="shared" si="19"/>
        <v>0</v>
      </c>
      <c r="I24" s="54">
        <f t="shared" si="19"/>
        <v>0</v>
      </c>
      <c r="J24" s="55">
        <f t="shared" si="19"/>
        <v>0</v>
      </c>
      <c r="K24" s="300"/>
      <c r="L24" s="302"/>
      <c r="M24" s="302"/>
      <c r="N24" s="304"/>
      <c r="O24" s="305"/>
      <c r="P24" s="306"/>
      <c r="Q24" s="307"/>
      <c r="R24" s="305"/>
      <c r="S24" s="306"/>
      <c r="T24" s="295"/>
      <c r="U24" s="296"/>
      <c r="V24" s="296"/>
      <c r="W24" s="296"/>
      <c r="X24" s="296"/>
      <c r="Y24" s="297"/>
    </row>
    <row r="25" spans="1:25" s="46" customFormat="1" ht="20.100000000000001" customHeight="1" thickTop="1">
      <c r="A25" s="283"/>
      <c r="B25" s="286"/>
      <c r="C25" s="280" t="s">
        <v>33</v>
      </c>
      <c r="D25" s="59" t="s">
        <v>68</v>
      </c>
      <c r="E25" s="56"/>
      <c r="F25" s="57"/>
      <c r="G25" s="57"/>
      <c r="H25" s="57"/>
      <c r="I25" s="57"/>
      <c r="J25" s="58"/>
      <c r="K25" s="278">
        <f>SUM(E25:J25)-MIN(E25:J25)-MAX(E25:J25)</f>
        <v>0</v>
      </c>
      <c r="L25" s="276">
        <f>IF(M25=0,0,M25-0.5)</f>
        <v>0</v>
      </c>
      <c r="M25" s="276">
        <f>ROUND(K25/(COUNT(E25:J25)-2),1)</f>
        <v>0</v>
      </c>
      <c r="N25" s="274">
        <f>IF(M25=0,0,M25+0.5)</f>
        <v>0</v>
      </c>
      <c r="O25" s="141" t="s">
        <v>34</v>
      </c>
      <c r="P25" s="142" t="s">
        <v>35</v>
      </c>
      <c r="Q25" s="143" t="s">
        <v>36</v>
      </c>
      <c r="R25" s="143" t="s">
        <v>90</v>
      </c>
      <c r="S25" s="144" t="s">
        <v>37</v>
      </c>
      <c r="T25" s="308"/>
      <c r="U25" s="309"/>
      <c r="V25" s="97" t="s">
        <v>107</v>
      </c>
      <c r="W25" s="98"/>
      <c r="X25" s="98" t="s">
        <v>117</v>
      </c>
      <c r="Y25" s="99"/>
    </row>
    <row r="26" spans="1:25" s="46" customFormat="1" ht="20.100000000000001" customHeight="1" thickBot="1">
      <c r="A26" s="284"/>
      <c r="B26" s="287"/>
      <c r="C26" s="281"/>
      <c r="D26" s="60" t="s">
        <v>115</v>
      </c>
      <c r="E26" s="50">
        <f t="shared" ref="E26:J26" si="20">+IF(E25=0,0,IF(E25&lt;$L25,$L25,IF(E25&gt;$N25,$N25,E25)))</f>
        <v>0</v>
      </c>
      <c r="F26" s="51">
        <f t="shared" si="20"/>
        <v>0</v>
      </c>
      <c r="G26" s="51">
        <f t="shared" si="20"/>
        <v>0</v>
      </c>
      <c r="H26" s="51">
        <f t="shared" si="20"/>
        <v>0</v>
      </c>
      <c r="I26" s="51">
        <f t="shared" si="20"/>
        <v>0</v>
      </c>
      <c r="J26" s="52">
        <f t="shared" si="20"/>
        <v>0</v>
      </c>
      <c r="K26" s="279"/>
      <c r="L26" s="277"/>
      <c r="M26" s="277"/>
      <c r="N26" s="275"/>
      <c r="O26" s="145"/>
      <c r="P26" s="146"/>
      <c r="Q26" s="146"/>
      <c r="R26" s="147"/>
      <c r="S26" s="148">
        <f>IF(SUM(O26:R26)=0,0,AVERAGE(O26:R26))</f>
        <v>0</v>
      </c>
      <c r="T26" s="292"/>
      <c r="U26" s="310"/>
      <c r="V26" s="311" t="s">
        <v>126</v>
      </c>
      <c r="W26" s="312"/>
      <c r="X26" s="313"/>
      <c r="Y26" s="114"/>
    </row>
    <row r="27" spans="1:25" s="46" customFormat="1" ht="20.100000000000001" customHeight="1" thickBot="1">
      <c r="A27" s="284"/>
      <c r="B27" s="287"/>
      <c r="C27" s="282"/>
      <c r="D27" s="134" t="s">
        <v>38</v>
      </c>
      <c r="E27" s="135">
        <f t="shared" ref="E27:J27" si="21">E26-$S27</f>
        <v>0</v>
      </c>
      <c r="F27" s="136">
        <f t="shared" si="21"/>
        <v>0</v>
      </c>
      <c r="G27" s="136">
        <f t="shared" si="21"/>
        <v>0</v>
      </c>
      <c r="H27" s="136">
        <f t="shared" si="21"/>
        <v>0</v>
      </c>
      <c r="I27" s="136">
        <f t="shared" si="21"/>
        <v>0</v>
      </c>
      <c r="J27" s="137">
        <f t="shared" si="21"/>
        <v>0</v>
      </c>
      <c r="K27" s="138"/>
      <c r="L27" s="139"/>
      <c r="M27" s="139"/>
      <c r="N27" s="140"/>
      <c r="O27" s="314" t="s">
        <v>114</v>
      </c>
      <c r="P27" s="315"/>
      <c r="Q27" s="315"/>
      <c r="R27" s="315"/>
      <c r="S27" s="149"/>
      <c r="T27" s="289"/>
      <c r="U27" s="290"/>
      <c r="V27" s="290"/>
      <c r="W27" s="290"/>
      <c r="X27" s="290"/>
      <c r="Y27" s="291"/>
    </row>
    <row r="28" spans="1:25" s="46" customFormat="1" ht="20.100000000000001" customHeight="1">
      <c r="A28" s="284"/>
      <c r="B28" s="287"/>
      <c r="C28" s="281" t="s">
        <v>39</v>
      </c>
      <c r="D28" s="61" t="s">
        <v>68</v>
      </c>
      <c r="E28" s="47"/>
      <c r="F28" s="48"/>
      <c r="G28" s="48"/>
      <c r="H28" s="48"/>
      <c r="I28" s="48"/>
      <c r="J28" s="49"/>
      <c r="K28" s="299">
        <f>SUM(E28:J28)-MIN(E28:J28)-MAX(E28:J28)</f>
        <v>0</v>
      </c>
      <c r="L28" s="301">
        <f>IF(M28=0,0,M28-0.5)</f>
        <v>0</v>
      </c>
      <c r="M28" s="301">
        <f>ROUND(K28/(COUNT(E28:J28)-2),1)</f>
        <v>0</v>
      </c>
      <c r="N28" s="303">
        <f>IF(M28=0,0,M28+0.5)</f>
        <v>0</v>
      </c>
      <c r="O28" s="316" t="s">
        <v>40</v>
      </c>
      <c r="P28" s="317"/>
      <c r="Q28" s="318" t="s">
        <v>91</v>
      </c>
      <c r="R28" s="316"/>
      <c r="S28" s="317"/>
      <c r="T28" s="292"/>
      <c r="U28" s="293"/>
      <c r="V28" s="293"/>
      <c r="W28" s="293"/>
      <c r="X28" s="293"/>
      <c r="Y28" s="294"/>
    </row>
    <row r="29" spans="1:25" s="46" customFormat="1" ht="20.100000000000001" customHeight="1" thickBot="1">
      <c r="A29" s="285"/>
      <c r="B29" s="288"/>
      <c r="C29" s="298"/>
      <c r="D29" s="62" t="s">
        <v>38</v>
      </c>
      <c r="E29" s="53">
        <f t="shared" ref="E29:J29" si="22">+IF(E28=0,0,IF(E28&lt;$L28,$L28,IF(E28&gt;$N28,$N28,E28)))</f>
        <v>0</v>
      </c>
      <c r="F29" s="54">
        <f t="shared" si="22"/>
        <v>0</v>
      </c>
      <c r="G29" s="54">
        <f t="shared" si="22"/>
        <v>0</v>
      </c>
      <c r="H29" s="54">
        <f t="shared" si="22"/>
        <v>0</v>
      </c>
      <c r="I29" s="54">
        <f t="shared" si="22"/>
        <v>0</v>
      </c>
      <c r="J29" s="55">
        <f t="shared" si="22"/>
        <v>0</v>
      </c>
      <c r="K29" s="300"/>
      <c r="L29" s="302"/>
      <c r="M29" s="302"/>
      <c r="N29" s="304"/>
      <c r="O29" s="305"/>
      <c r="P29" s="306"/>
      <c r="Q29" s="307"/>
      <c r="R29" s="305"/>
      <c r="S29" s="306"/>
      <c r="T29" s="295"/>
      <c r="U29" s="296"/>
      <c r="V29" s="296"/>
      <c r="W29" s="296"/>
      <c r="X29" s="296"/>
      <c r="Y29" s="297"/>
    </row>
    <row r="30" spans="1:25" ht="13.8" thickTop="1">
      <c r="V30" s="273" t="s">
        <v>152</v>
      </c>
      <c r="W30" s="273"/>
      <c r="X30" s="273"/>
      <c r="Y30" s="273"/>
    </row>
  </sheetData>
  <mergeCells count="106">
    <mergeCell ref="G1:O2"/>
    <mergeCell ref="T25:U26"/>
    <mergeCell ref="V26:X26"/>
    <mergeCell ref="O28:P28"/>
    <mergeCell ref="Q28:S28"/>
    <mergeCell ref="O27:R27"/>
    <mergeCell ref="N5:N6"/>
    <mergeCell ref="L8:L9"/>
    <mergeCell ref="N8:N9"/>
    <mergeCell ref="L10:L11"/>
    <mergeCell ref="N10:N11"/>
    <mergeCell ref="M10:M11"/>
    <mergeCell ref="M8:M9"/>
    <mergeCell ref="M13:M14"/>
    <mergeCell ref="N13:N14"/>
    <mergeCell ref="L18:L19"/>
    <mergeCell ref="N18:N19"/>
    <mergeCell ref="L20:L21"/>
    <mergeCell ref="N20:N21"/>
    <mergeCell ref="M20:M21"/>
    <mergeCell ref="V11:X11"/>
    <mergeCell ref="O12:R12"/>
    <mergeCell ref="V4:Y4"/>
    <mergeCell ref="V6:X6"/>
    <mergeCell ref="O4:S4"/>
    <mergeCell ref="T4:U4"/>
    <mergeCell ref="T5:U6"/>
    <mergeCell ref="K10:K11"/>
    <mergeCell ref="A10:A14"/>
    <mergeCell ref="B10:B14"/>
    <mergeCell ref="C10:C12"/>
    <mergeCell ref="C13:C14"/>
    <mergeCell ref="K13:K14"/>
    <mergeCell ref="L13:L14"/>
    <mergeCell ref="M5:M6"/>
    <mergeCell ref="O8:P8"/>
    <mergeCell ref="Q8:S8"/>
    <mergeCell ref="Q9:S9"/>
    <mergeCell ref="O9:P9"/>
    <mergeCell ref="Q13:S13"/>
    <mergeCell ref="O13:P13"/>
    <mergeCell ref="T10:U11"/>
    <mergeCell ref="T12:Y14"/>
    <mergeCell ref="O14:P14"/>
    <mergeCell ref="Q14:S14"/>
    <mergeCell ref="T7:Y9"/>
    <mergeCell ref="O7:R7"/>
    <mergeCell ref="C18:C19"/>
    <mergeCell ref="K18:K19"/>
    <mergeCell ref="A15:A19"/>
    <mergeCell ref="B15:B19"/>
    <mergeCell ref="C15:C17"/>
    <mergeCell ref="K15:K16"/>
    <mergeCell ref="L15:L16"/>
    <mergeCell ref="C5:C7"/>
    <mergeCell ref="C4:D4"/>
    <mergeCell ref="A5:A9"/>
    <mergeCell ref="B5:B9"/>
    <mergeCell ref="K5:K6"/>
    <mergeCell ref="C8:C9"/>
    <mergeCell ref="K8:K9"/>
    <mergeCell ref="L5:L6"/>
    <mergeCell ref="M15:M16"/>
    <mergeCell ref="N15:N16"/>
    <mergeCell ref="T15:U16"/>
    <mergeCell ref="V16:X16"/>
    <mergeCell ref="O17:R17"/>
    <mergeCell ref="T17:Y19"/>
    <mergeCell ref="M18:M19"/>
    <mergeCell ref="O18:P18"/>
    <mergeCell ref="Q18:S18"/>
    <mergeCell ref="O19:P19"/>
    <mergeCell ref="Q19:S19"/>
    <mergeCell ref="A20:A24"/>
    <mergeCell ref="B20:B24"/>
    <mergeCell ref="C20:C22"/>
    <mergeCell ref="T20:U21"/>
    <mergeCell ref="V21:X21"/>
    <mergeCell ref="O22:R22"/>
    <mergeCell ref="T22:Y24"/>
    <mergeCell ref="C23:C24"/>
    <mergeCell ref="K23:K24"/>
    <mergeCell ref="K20:K21"/>
    <mergeCell ref="L23:L24"/>
    <mergeCell ref="M23:M24"/>
    <mergeCell ref="O24:P24"/>
    <mergeCell ref="Q24:S24"/>
    <mergeCell ref="N23:N24"/>
    <mergeCell ref="O23:P23"/>
    <mergeCell ref="Q23:S23"/>
    <mergeCell ref="V30:Y30"/>
    <mergeCell ref="N25:N26"/>
    <mergeCell ref="M25:M26"/>
    <mergeCell ref="L25:L26"/>
    <mergeCell ref="K25:K26"/>
    <mergeCell ref="C25:C27"/>
    <mergeCell ref="A25:A29"/>
    <mergeCell ref="B25:B29"/>
    <mergeCell ref="T27:Y29"/>
    <mergeCell ref="C28:C29"/>
    <mergeCell ref="K28:K29"/>
    <mergeCell ref="L28:L29"/>
    <mergeCell ref="M28:M29"/>
    <mergeCell ref="N28:N29"/>
    <mergeCell ref="O29:P29"/>
    <mergeCell ref="Q29:S29"/>
  </mergeCells>
  <phoneticPr fontId="12" type="noConversion"/>
  <conditionalFormatting sqref="E6:E7 E9">
    <cfRule type="cellIs" dxfId="29" priority="31" stopIfTrue="1" operator="notEqual">
      <formula>$E5</formula>
    </cfRule>
  </conditionalFormatting>
  <conditionalFormatting sqref="F6:F7 F9">
    <cfRule type="cellIs" dxfId="28" priority="32" stopIfTrue="1" operator="notEqual">
      <formula>$F5</formula>
    </cfRule>
  </conditionalFormatting>
  <conditionalFormatting sqref="G6:G7 G9">
    <cfRule type="cellIs" dxfId="27" priority="33" stopIfTrue="1" operator="notEqual">
      <formula>$G5</formula>
    </cfRule>
  </conditionalFormatting>
  <conditionalFormatting sqref="I6:I7 I9">
    <cfRule type="cellIs" dxfId="26" priority="34" stopIfTrue="1" operator="notEqual">
      <formula>$I5</formula>
    </cfRule>
  </conditionalFormatting>
  <conditionalFormatting sqref="H6:H7 H9">
    <cfRule type="cellIs" dxfId="25" priority="35" stopIfTrue="1" operator="notEqual">
      <formula>$H5</formula>
    </cfRule>
  </conditionalFormatting>
  <conditionalFormatting sqref="J6:J7 J9">
    <cfRule type="cellIs" dxfId="24" priority="36" stopIfTrue="1" operator="notEqual">
      <formula>$J5</formula>
    </cfRule>
  </conditionalFormatting>
  <conditionalFormatting sqref="E11:E12 E14">
    <cfRule type="cellIs" dxfId="23" priority="30" stopIfTrue="1" operator="notEqual">
      <formula>$E10</formula>
    </cfRule>
  </conditionalFormatting>
  <conditionalFormatting sqref="F11:F12 F14">
    <cfRule type="cellIs" dxfId="22" priority="29" stopIfTrue="1" operator="notEqual">
      <formula>$F10</formula>
    </cfRule>
  </conditionalFormatting>
  <conditionalFormatting sqref="G11:G12 G14">
    <cfRule type="cellIs" dxfId="21" priority="28" stopIfTrue="1" operator="notEqual">
      <formula>$G10</formula>
    </cfRule>
  </conditionalFormatting>
  <conditionalFormatting sqref="I11:I12 I14">
    <cfRule type="cellIs" dxfId="20" priority="27" stopIfTrue="1" operator="notEqual">
      <formula>$I10</formula>
    </cfRule>
  </conditionalFormatting>
  <conditionalFormatting sqref="H11:H12 H14">
    <cfRule type="cellIs" dxfId="19" priority="26" stopIfTrue="1" operator="notEqual">
      <formula>$H10</formula>
    </cfRule>
  </conditionalFormatting>
  <conditionalFormatting sqref="J11:J12 J14">
    <cfRule type="cellIs" dxfId="18" priority="25" stopIfTrue="1" operator="notEqual">
      <formula>$J10</formula>
    </cfRule>
  </conditionalFormatting>
  <conditionalFormatting sqref="E16:E17 E19">
    <cfRule type="cellIs" dxfId="17" priority="24" stopIfTrue="1" operator="notEqual">
      <formula>$E15</formula>
    </cfRule>
  </conditionalFormatting>
  <conditionalFormatting sqref="F16:F17 F19">
    <cfRule type="cellIs" dxfId="16" priority="23" stopIfTrue="1" operator="notEqual">
      <formula>$F15</formula>
    </cfRule>
  </conditionalFormatting>
  <conditionalFormatting sqref="G16:G17 G19">
    <cfRule type="cellIs" dxfId="15" priority="22" stopIfTrue="1" operator="notEqual">
      <formula>$G15</formula>
    </cfRule>
  </conditionalFormatting>
  <conditionalFormatting sqref="I16:I17 I19">
    <cfRule type="cellIs" dxfId="14" priority="21" stopIfTrue="1" operator="notEqual">
      <formula>$I15</formula>
    </cfRule>
  </conditionalFormatting>
  <conditionalFormatting sqref="H16:H17 H19">
    <cfRule type="cellIs" dxfId="13" priority="20" stopIfTrue="1" operator="notEqual">
      <formula>$H15</formula>
    </cfRule>
  </conditionalFormatting>
  <conditionalFormatting sqref="J16:J17 J19">
    <cfRule type="cellIs" dxfId="12" priority="19" stopIfTrue="1" operator="notEqual">
      <formula>$J15</formula>
    </cfRule>
  </conditionalFormatting>
  <conditionalFormatting sqref="E21:E22 E24">
    <cfRule type="cellIs" dxfId="11" priority="18" stopIfTrue="1" operator="notEqual">
      <formula>$E20</formula>
    </cfRule>
  </conditionalFormatting>
  <conditionalFormatting sqref="F21:F22 F24">
    <cfRule type="cellIs" dxfId="10" priority="17" stopIfTrue="1" operator="notEqual">
      <formula>$F20</formula>
    </cfRule>
  </conditionalFormatting>
  <conditionalFormatting sqref="G21:G22 G24">
    <cfRule type="cellIs" dxfId="9" priority="16" stopIfTrue="1" operator="notEqual">
      <formula>$G20</formula>
    </cfRule>
  </conditionalFormatting>
  <conditionalFormatting sqref="I21:I22 I24">
    <cfRule type="cellIs" dxfId="8" priority="15" stopIfTrue="1" operator="notEqual">
      <formula>$I20</formula>
    </cfRule>
  </conditionalFormatting>
  <conditionalFormatting sqref="H21:H22 H24">
    <cfRule type="cellIs" dxfId="7" priority="14" stopIfTrue="1" operator="notEqual">
      <formula>$H20</formula>
    </cfRule>
  </conditionalFormatting>
  <conditionalFormatting sqref="J21:J22 J24">
    <cfRule type="cellIs" dxfId="6" priority="13" stopIfTrue="1" operator="notEqual">
      <formula>$J20</formula>
    </cfRule>
  </conditionalFormatting>
  <conditionalFormatting sqref="E26:E27 E29">
    <cfRule type="cellIs" dxfId="5" priority="6" stopIfTrue="1" operator="notEqual">
      <formula>$E25</formula>
    </cfRule>
  </conditionalFormatting>
  <conditionalFormatting sqref="F26:F27 F29">
    <cfRule type="cellIs" dxfId="4" priority="5" stopIfTrue="1" operator="notEqual">
      <formula>$F25</formula>
    </cfRule>
  </conditionalFormatting>
  <conditionalFormatting sqref="G26:G27 G29">
    <cfRule type="cellIs" dxfId="3" priority="4" stopIfTrue="1" operator="notEqual">
      <formula>$G25</formula>
    </cfRule>
  </conditionalFormatting>
  <conditionalFormatting sqref="I26:I27 I29">
    <cfRule type="cellIs" dxfId="2" priority="3" stopIfTrue="1" operator="notEqual">
      <formula>$I25</formula>
    </cfRule>
  </conditionalFormatting>
  <conditionalFormatting sqref="H26:H27 H29">
    <cfRule type="cellIs" dxfId="1" priority="2" stopIfTrue="1" operator="notEqual">
      <formula>$H25</formula>
    </cfRule>
  </conditionalFormatting>
  <conditionalFormatting sqref="J26:J27 J29">
    <cfRule type="cellIs" dxfId="0" priority="1" stopIfTrue="1" operator="notEqual">
      <formula>$J25</formula>
    </cfRule>
  </conditionalFormatting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H33"/>
  <sheetViews>
    <sheetView topLeftCell="A7" workbookViewId="0">
      <selection activeCell="J19" sqref="J19"/>
    </sheetView>
  </sheetViews>
  <sheetFormatPr baseColWidth="10" defaultColWidth="11.44140625" defaultRowHeight="15"/>
  <cols>
    <col min="1" max="3" width="15.6640625" style="39" customWidth="1"/>
    <col min="4" max="5" width="6.6640625" style="39" customWidth="1"/>
    <col min="6" max="6" width="15.44140625" style="39" customWidth="1"/>
    <col min="7" max="7" width="18.6640625" style="39" customWidth="1"/>
    <col min="8" max="8" width="13.44140625" style="39" customWidth="1"/>
    <col min="9" max="16384" width="11.44140625" style="39"/>
  </cols>
  <sheetData>
    <row r="1" spans="1:8" ht="12" customHeight="1">
      <c r="E1" s="117"/>
    </row>
    <row r="2" spans="1:8" s="64" customFormat="1" ht="15.6">
      <c r="A2" s="272"/>
      <c r="B2" s="272"/>
      <c r="C2" s="272"/>
      <c r="D2" s="68"/>
      <c r="E2" s="118"/>
      <c r="F2" s="272"/>
      <c r="G2" s="272"/>
      <c r="H2" s="272"/>
    </row>
    <row r="3" spans="1:8" s="64" customFormat="1" ht="24.9" customHeight="1">
      <c r="A3" s="332"/>
      <c r="B3" s="332"/>
      <c r="C3" s="332"/>
      <c r="D3" s="69"/>
      <c r="E3" s="119"/>
      <c r="F3" s="332" t="s">
        <v>70</v>
      </c>
      <c r="G3" s="332"/>
      <c r="H3" s="332"/>
    </row>
    <row r="4" spans="1:8" s="64" customFormat="1" ht="39.9" customHeight="1">
      <c r="A4" s="272"/>
      <c r="B4" s="272"/>
      <c r="C4" s="272"/>
      <c r="D4" s="68"/>
      <c r="E4" s="118"/>
      <c r="F4" s="272" t="s">
        <v>98</v>
      </c>
      <c r="G4" s="272"/>
      <c r="H4" s="272"/>
    </row>
    <row r="5" spans="1:8" s="64" customFormat="1" ht="24.9" customHeight="1">
      <c r="A5" s="272"/>
      <c r="B5" s="272"/>
      <c r="C5" s="272"/>
      <c r="D5" s="68"/>
      <c r="E5" s="118"/>
      <c r="F5" s="68" t="s">
        <v>111</v>
      </c>
      <c r="G5" s="39" t="s">
        <v>112</v>
      </c>
    </row>
    <row r="6" spans="1:8" ht="30" customHeight="1">
      <c r="B6" s="64"/>
      <c r="E6" s="117"/>
      <c r="F6" s="39" t="s">
        <v>75</v>
      </c>
      <c r="G6" s="39" t="s">
        <v>96</v>
      </c>
    </row>
    <row r="7" spans="1:8" ht="39.9" customHeight="1">
      <c r="B7" s="64"/>
      <c r="E7" s="117"/>
      <c r="F7" s="39" t="s">
        <v>71</v>
      </c>
      <c r="G7" s="39" t="s">
        <v>97</v>
      </c>
    </row>
    <row r="8" spans="1:8" ht="39.9" customHeight="1">
      <c r="B8" s="64"/>
      <c r="E8" s="117"/>
      <c r="G8" s="64"/>
      <c r="H8" s="65" t="s">
        <v>81</v>
      </c>
    </row>
    <row r="9" spans="1:8" s="64" customFormat="1" ht="38.1" customHeight="1">
      <c r="B9" s="68"/>
      <c r="C9" s="81"/>
      <c r="D9" s="81"/>
      <c r="E9" s="120"/>
      <c r="F9" s="66" t="s">
        <v>17</v>
      </c>
      <c r="G9" s="88"/>
      <c r="H9" s="87"/>
    </row>
    <row r="10" spans="1:8" s="64" customFormat="1" ht="38.1" customHeight="1">
      <c r="A10" s="81"/>
      <c r="E10" s="121"/>
      <c r="F10" s="65" t="s">
        <v>40</v>
      </c>
      <c r="G10" s="89"/>
      <c r="H10" s="88"/>
    </row>
    <row r="11" spans="1:8" s="64" customFormat="1" ht="38.1" customHeight="1">
      <c r="A11" s="81"/>
      <c r="E11" s="121"/>
      <c r="F11" s="329" t="s">
        <v>82</v>
      </c>
      <c r="G11" s="91"/>
      <c r="H11" s="92"/>
    </row>
    <row r="12" spans="1:8" ht="38.1" customHeight="1">
      <c r="A12" s="331"/>
      <c r="B12" s="331"/>
      <c r="C12" s="331"/>
      <c r="E12" s="117"/>
      <c r="F12" s="330"/>
      <c r="G12" s="90"/>
      <c r="H12" s="90"/>
    </row>
    <row r="13" spans="1:8" ht="38.1" customHeight="1">
      <c r="A13" s="113"/>
      <c r="B13" s="113"/>
      <c r="C13" s="113"/>
      <c r="E13" s="117"/>
      <c r="F13" s="115" t="s">
        <v>110</v>
      </c>
    </row>
    <row r="14" spans="1:8" ht="50.1" customHeight="1">
      <c r="A14" s="67"/>
      <c r="C14" s="80"/>
      <c r="E14" s="117"/>
      <c r="F14" s="67" t="s">
        <v>83</v>
      </c>
      <c r="H14" s="93"/>
    </row>
    <row r="15" spans="1:8" ht="15" customHeight="1">
      <c r="A15" s="82"/>
      <c r="B15" s="83"/>
      <c r="C15" s="83"/>
      <c r="D15" s="83"/>
      <c r="E15" s="122"/>
      <c r="F15" s="82"/>
      <c r="G15" s="83"/>
      <c r="H15" s="116" t="s">
        <v>153</v>
      </c>
    </row>
    <row r="16" spans="1:8" ht="12" customHeight="1">
      <c r="E16" s="117"/>
    </row>
    <row r="17" spans="1:8" s="64" customFormat="1" ht="15.6">
      <c r="A17" s="272"/>
      <c r="B17" s="272"/>
      <c r="C17" s="272"/>
      <c r="D17" s="68"/>
      <c r="E17" s="118"/>
      <c r="F17" s="272"/>
      <c r="G17" s="272"/>
      <c r="H17" s="272"/>
    </row>
    <row r="18" spans="1:8" s="64" customFormat="1" ht="24.9" customHeight="1">
      <c r="A18" s="332"/>
      <c r="B18" s="332"/>
      <c r="C18" s="332"/>
      <c r="D18" s="69"/>
      <c r="E18" s="119"/>
      <c r="F18" s="332" t="s">
        <v>70</v>
      </c>
      <c r="G18" s="332"/>
      <c r="H18" s="332"/>
    </row>
    <row r="19" spans="1:8" s="64" customFormat="1" ht="39.9" customHeight="1">
      <c r="A19" s="272"/>
      <c r="B19" s="272"/>
      <c r="C19" s="272"/>
      <c r="D19" s="68"/>
      <c r="E19" s="118"/>
      <c r="F19" s="272" t="s">
        <v>98</v>
      </c>
      <c r="G19" s="272"/>
      <c r="H19" s="272"/>
    </row>
    <row r="20" spans="1:8" s="64" customFormat="1" ht="24.9" customHeight="1">
      <c r="A20" s="272"/>
      <c r="B20" s="272"/>
      <c r="C20" s="272"/>
      <c r="D20" s="68"/>
      <c r="E20" s="118"/>
      <c r="F20" s="68" t="s">
        <v>111</v>
      </c>
      <c r="G20" s="39" t="s">
        <v>112</v>
      </c>
    </row>
    <row r="21" spans="1:8" ht="30" customHeight="1">
      <c r="B21" s="64"/>
      <c r="E21" s="117"/>
      <c r="F21" s="39" t="s">
        <v>75</v>
      </c>
      <c r="G21" s="39" t="s">
        <v>96</v>
      </c>
    </row>
    <row r="22" spans="1:8" ht="39.9" customHeight="1">
      <c r="B22" s="64"/>
      <c r="E22" s="117"/>
      <c r="F22" s="39" t="s">
        <v>71</v>
      </c>
      <c r="G22" s="39" t="s">
        <v>97</v>
      </c>
    </row>
    <row r="23" spans="1:8" ht="39.9" customHeight="1">
      <c r="B23" s="64"/>
      <c r="E23" s="117"/>
      <c r="G23" s="64"/>
      <c r="H23" s="65" t="s">
        <v>81</v>
      </c>
    </row>
    <row r="24" spans="1:8" s="64" customFormat="1" ht="38.1" customHeight="1">
      <c r="B24" s="68"/>
      <c r="C24" s="81"/>
      <c r="D24" s="81"/>
      <c r="E24" s="120"/>
      <c r="F24" s="66" t="s">
        <v>17</v>
      </c>
      <c r="G24" s="88"/>
      <c r="H24" s="87"/>
    </row>
    <row r="25" spans="1:8" s="64" customFormat="1" ht="38.1" customHeight="1">
      <c r="A25" s="81"/>
      <c r="E25" s="121"/>
      <c r="F25" s="65" t="s">
        <v>40</v>
      </c>
      <c r="G25" s="89"/>
      <c r="H25" s="88"/>
    </row>
    <row r="26" spans="1:8" s="64" customFormat="1" ht="38.1" customHeight="1">
      <c r="A26" s="81"/>
      <c r="E26" s="121"/>
      <c r="F26" s="329" t="s">
        <v>82</v>
      </c>
      <c r="G26" s="91"/>
      <c r="H26" s="92"/>
    </row>
    <row r="27" spans="1:8" ht="38.1" customHeight="1">
      <c r="A27" s="331"/>
      <c r="B27" s="331"/>
      <c r="C27" s="331"/>
      <c r="E27" s="117"/>
      <c r="F27" s="330"/>
      <c r="G27" s="90"/>
      <c r="H27" s="90"/>
    </row>
    <row r="28" spans="1:8" ht="38.1" customHeight="1">
      <c r="A28" s="113"/>
      <c r="B28" s="113"/>
      <c r="C28" s="113"/>
      <c r="E28" s="117"/>
      <c r="F28" s="115" t="s">
        <v>110</v>
      </c>
    </row>
    <row r="29" spans="1:8" ht="50.1" customHeight="1">
      <c r="A29" s="67"/>
      <c r="C29" s="80"/>
      <c r="E29" s="117"/>
      <c r="F29" s="67" t="s">
        <v>83</v>
      </c>
      <c r="H29" s="93"/>
    </row>
    <row r="30" spans="1:8" ht="15" customHeight="1">
      <c r="A30" s="82"/>
      <c r="B30" s="83"/>
      <c r="C30" s="83"/>
      <c r="D30" s="83"/>
      <c r="E30" s="122"/>
      <c r="F30" s="82"/>
      <c r="G30" s="83"/>
      <c r="H30" s="116" t="s">
        <v>153</v>
      </c>
    </row>
    <row r="33" ht="15" customHeight="1"/>
  </sheetData>
  <mergeCells count="18">
    <mergeCell ref="A2:C2"/>
    <mergeCell ref="F2:H2"/>
    <mergeCell ref="A5:C5"/>
    <mergeCell ref="F11:F12"/>
    <mergeCell ref="A12:C12"/>
    <mergeCell ref="A3:C3"/>
    <mergeCell ref="F3:H3"/>
    <mergeCell ref="A4:C4"/>
    <mergeCell ref="F4:H4"/>
    <mergeCell ref="F26:F27"/>
    <mergeCell ref="A27:C27"/>
    <mergeCell ref="A19:C19"/>
    <mergeCell ref="F17:H17"/>
    <mergeCell ref="F18:H18"/>
    <mergeCell ref="F19:H19"/>
    <mergeCell ref="A20:C20"/>
    <mergeCell ref="A17:C17"/>
    <mergeCell ref="A18:C18"/>
  </mergeCells>
  <phoneticPr fontId="12" type="noConversion"/>
  <printOptions horizontalCentered="1" verticalCentered="1"/>
  <pageMargins left="0" right="0" top="0" bottom="0" header="0.51181102362204722" footer="0.51181102362204722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B2:V111"/>
  <sheetViews>
    <sheetView showGridLines="0" topLeftCell="A10" workbookViewId="0">
      <selection activeCell="AA88" sqref="AA88:AB88"/>
    </sheetView>
  </sheetViews>
  <sheetFormatPr baseColWidth="10" defaultRowHeight="13.2"/>
  <cols>
    <col min="1" max="1" width="3.44140625" customWidth="1"/>
    <col min="2" max="21" width="4.88671875" style="1" customWidth="1"/>
    <col min="22" max="71" width="4.88671875" customWidth="1"/>
  </cols>
  <sheetData>
    <row r="2" spans="2:22" ht="15.6">
      <c r="C2" s="7"/>
      <c r="D2" s="7"/>
      <c r="E2" s="334" t="s">
        <v>41</v>
      </c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7"/>
      <c r="T2" s="7"/>
      <c r="U2" s="7"/>
    </row>
    <row r="3" spans="2:22" ht="10.5" customHeight="1">
      <c r="B3" s="8"/>
    </row>
    <row r="4" spans="2:22" ht="22.8">
      <c r="C4" s="9"/>
      <c r="D4" s="9"/>
      <c r="E4" s="9"/>
      <c r="F4" s="336" t="s">
        <v>42</v>
      </c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8"/>
      <c r="R4" s="9"/>
      <c r="S4" s="9"/>
      <c r="T4" s="9"/>
      <c r="U4" s="9"/>
      <c r="V4" s="9"/>
    </row>
    <row r="5" spans="2:22" ht="17.399999999999999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7" spans="2:22" ht="15.75" customHeight="1">
      <c r="B7" s="1" t="s">
        <v>11</v>
      </c>
      <c r="E7" s="335" t="s">
        <v>113</v>
      </c>
      <c r="F7" s="339"/>
      <c r="G7" s="2"/>
      <c r="H7" s="340" t="s">
        <v>12</v>
      </c>
      <c r="I7" s="335"/>
      <c r="J7" s="335"/>
      <c r="K7" s="339"/>
      <c r="L7" s="2"/>
      <c r="M7" s="335" t="s">
        <v>13</v>
      </c>
      <c r="N7" s="335"/>
      <c r="O7" s="335"/>
      <c r="P7" s="3"/>
      <c r="Q7" s="335" t="s">
        <v>14</v>
      </c>
      <c r="R7" s="335"/>
      <c r="S7" s="335"/>
      <c r="T7" s="335"/>
      <c r="U7" s="2"/>
    </row>
    <row r="8" spans="2:22" ht="15.75" customHeight="1"/>
    <row r="9" spans="2:22" ht="15.75" customHeight="1">
      <c r="E9" s="4" t="s">
        <v>15</v>
      </c>
      <c r="J9" s="333" t="s">
        <v>0</v>
      </c>
      <c r="K9" s="333"/>
      <c r="L9" s="333"/>
      <c r="M9" s="2"/>
      <c r="O9" s="335" t="s">
        <v>94</v>
      </c>
      <c r="P9" s="335"/>
      <c r="Q9" s="335"/>
      <c r="S9" s="2"/>
    </row>
    <row r="10" spans="2:22" ht="15.75" customHeight="1"/>
    <row r="11" spans="2:22" ht="15.75" customHeight="1">
      <c r="B11" s="333" t="s">
        <v>16</v>
      </c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</row>
    <row r="12" spans="2:22" ht="15.75" customHeight="1"/>
    <row r="13" spans="2:22" ht="15.75" customHeight="1"/>
    <row r="14" spans="2:22" ht="17.399999999999999">
      <c r="C14" s="5"/>
      <c r="D14" s="5"/>
      <c r="E14" s="5"/>
      <c r="F14" s="5"/>
      <c r="G14" s="5"/>
      <c r="I14" s="344" t="s">
        <v>99</v>
      </c>
      <c r="J14" s="345"/>
      <c r="K14" s="345"/>
      <c r="L14" s="345"/>
      <c r="M14" s="346"/>
      <c r="N14" s="5"/>
      <c r="O14" s="5"/>
      <c r="P14" s="5"/>
      <c r="Q14" s="5"/>
      <c r="R14" s="5"/>
      <c r="S14" s="5"/>
      <c r="T14" s="5"/>
      <c r="U14" s="5"/>
    </row>
    <row r="15" spans="2:22" ht="15.75" customHeight="1"/>
    <row r="16" spans="2:22" ht="15.75" customHeight="1"/>
    <row r="17" spans="3:22" ht="15.75" customHeight="1">
      <c r="C17" s="10"/>
      <c r="D17" s="347" t="s">
        <v>43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10"/>
      <c r="T17" s="10"/>
      <c r="U17" s="10"/>
    </row>
    <row r="18" spans="3:22" ht="15.75" customHeight="1"/>
    <row r="19" spans="3:22" ht="21.75" customHeight="1">
      <c r="D19" s="84" t="s">
        <v>79</v>
      </c>
      <c r="E19" s="85"/>
      <c r="F19" s="85"/>
      <c r="G19" s="85"/>
      <c r="H19" s="85"/>
      <c r="I19" s="85"/>
      <c r="J19" s="86"/>
      <c r="K19" s="348" t="s">
        <v>44</v>
      </c>
      <c r="L19" s="348"/>
      <c r="M19" s="348"/>
      <c r="N19" s="348"/>
      <c r="O19" s="348"/>
      <c r="P19" s="348"/>
      <c r="Q19" s="348"/>
      <c r="R19" s="348"/>
      <c r="S19" s="348"/>
      <c r="V19" s="1"/>
    </row>
    <row r="20" spans="3:22" ht="21.75" customHeight="1">
      <c r="D20" s="11" t="s">
        <v>45</v>
      </c>
      <c r="E20" s="12"/>
      <c r="F20" s="12"/>
      <c r="G20" s="12"/>
      <c r="H20" s="12"/>
      <c r="I20" s="12"/>
      <c r="J20" s="13"/>
      <c r="K20" s="349"/>
      <c r="L20" s="350"/>
      <c r="M20" s="350"/>
      <c r="N20" s="350"/>
      <c r="O20" s="350"/>
      <c r="P20" s="350"/>
      <c r="Q20" s="350"/>
      <c r="R20" s="350"/>
      <c r="S20" s="351"/>
      <c r="V20" s="1"/>
    </row>
    <row r="21" spans="3:22" ht="21.75" customHeight="1">
      <c r="D21" s="14" t="s">
        <v>46</v>
      </c>
      <c r="E21" s="15"/>
      <c r="F21" s="15"/>
      <c r="G21" s="15"/>
      <c r="H21" s="15"/>
      <c r="I21" s="15"/>
      <c r="J21" s="16"/>
      <c r="K21" s="341"/>
      <c r="L21" s="342"/>
      <c r="M21" s="342"/>
      <c r="N21" s="342"/>
      <c r="O21" s="342"/>
      <c r="P21" s="342"/>
      <c r="Q21" s="342"/>
      <c r="R21" s="342"/>
      <c r="S21" s="343"/>
      <c r="V21" s="1"/>
    </row>
    <row r="22" spans="3:22" ht="21.75" customHeight="1">
      <c r="D22" s="14" t="s">
        <v>47</v>
      </c>
      <c r="E22" s="15"/>
      <c r="F22" s="15"/>
      <c r="G22" s="15"/>
      <c r="H22" s="15"/>
      <c r="I22" s="15"/>
      <c r="J22" s="16"/>
      <c r="K22" s="341"/>
      <c r="L22" s="342"/>
      <c r="M22" s="342"/>
      <c r="N22" s="342"/>
      <c r="O22" s="342"/>
      <c r="P22" s="342"/>
      <c r="Q22" s="342"/>
      <c r="R22" s="342"/>
      <c r="S22" s="343"/>
      <c r="V22" s="1"/>
    </row>
    <row r="23" spans="3:22" ht="21.75" customHeight="1">
      <c r="D23" s="14" t="s">
        <v>48</v>
      </c>
      <c r="E23" s="15"/>
      <c r="F23" s="15"/>
      <c r="G23" s="15"/>
      <c r="H23" s="15"/>
      <c r="I23" s="15"/>
      <c r="J23" s="16"/>
      <c r="K23" s="341"/>
      <c r="L23" s="342"/>
      <c r="M23" s="342"/>
      <c r="N23" s="342"/>
      <c r="O23" s="342"/>
      <c r="P23" s="342"/>
      <c r="Q23" s="342"/>
      <c r="R23" s="342"/>
      <c r="S23" s="343"/>
      <c r="V23" s="1"/>
    </row>
    <row r="24" spans="3:22" ht="21.75" customHeight="1">
      <c r="D24" s="14" t="s">
        <v>49</v>
      </c>
      <c r="E24" s="15"/>
      <c r="F24" s="15"/>
      <c r="G24" s="15"/>
      <c r="H24" s="15"/>
      <c r="I24" s="15"/>
      <c r="J24" s="16"/>
      <c r="K24" s="341"/>
      <c r="L24" s="342"/>
      <c r="M24" s="342"/>
      <c r="N24" s="342"/>
      <c r="O24" s="342"/>
      <c r="P24" s="342"/>
      <c r="Q24" s="342"/>
      <c r="R24" s="342"/>
      <c r="S24" s="343"/>
      <c r="V24" s="1"/>
    </row>
    <row r="25" spans="3:22" ht="21.75" customHeight="1">
      <c r="D25" s="14" t="s">
        <v>50</v>
      </c>
      <c r="E25" s="15"/>
      <c r="F25" s="15"/>
      <c r="G25" s="15"/>
      <c r="H25" s="15"/>
      <c r="I25" s="15"/>
      <c r="J25" s="16"/>
      <c r="K25" s="341"/>
      <c r="L25" s="342"/>
      <c r="M25" s="342"/>
      <c r="N25" s="342"/>
      <c r="O25" s="342"/>
      <c r="P25" s="342"/>
      <c r="Q25" s="342"/>
      <c r="R25" s="342"/>
      <c r="S25" s="343"/>
      <c r="V25" s="1"/>
    </row>
    <row r="26" spans="3:22" ht="21.75" customHeight="1">
      <c r="D26" s="14" t="s">
        <v>51</v>
      </c>
      <c r="E26" s="15"/>
      <c r="F26" s="15"/>
      <c r="G26" s="15"/>
      <c r="H26" s="15"/>
      <c r="I26" s="15"/>
      <c r="J26" s="16"/>
      <c r="K26" s="341"/>
      <c r="L26" s="342"/>
      <c r="M26" s="342"/>
      <c r="N26" s="342"/>
      <c r="O26" s="342"/>
      <c r="P26" s="342"/>
      <c r="Q26" s="342"/>
      <c r="R26" s="342"/>
      <c r="S26" s="343"/>
      <c r="V26" s="1"/>
    </row>
    <row r="27" spans="3:22" ht="21.75" customHeight="1">
      <c r="D27" s="14" t="s">
        <v>52</v>
      </c>
      <c r="E27" s="15"/>
      <c r="F27" s="15"/>
      <c r="G27" s="15"/>
      <c r="H27" s="15"/>
      <c r="I27" s="15"/>
      <c r="J27" s="16"/>
      <c r="K27" s="341"/>
      <c r="L27" s="342"/>
      <c r="M27" s="342"/>
      <c r="N27" s="342"/>
      <c r="O27" s="342"/>
      <c r="P27" s="342"/>
      <c r="Q27" s="342"/>
      <c r="R27" s="342"/>
      <c r="S27" s="343"/>
      <c r="V27" s="1"/>
    </row>
    <row r="28" spans="3:22" ht="21.75" customHeight="1">
      <c r="D28" s="14" t="s">
        <v>53</v>
      </c>
      <c r="E28" s="15"/>
      <c r="F28" s="15"/>
      <c r="G28" s="15"/>
      <c r="H28" s="15"/>
      <c r="I28" s="15"/>
      <c r="J28" s="16"/>
      <c r="K28" s="341"/>
      <c r="L28" s="342"/>
      <c r="M28" s="342"/>
      <c r="N28" s="342"/>
      <c r="O28" s="342"/>
      <c r="P28" s="342"/>
      <c r="Q28" s="342"/>
      <c r="R28" s="342"/>
      <c r="S28" s="343"/>
      <c r="V28" s="1"/>
    </row>
    <row r="29" spans="3:22" ht="21.75" customHeight="1">
      <c r="D29" s="14" t="s">
        <v>54</v>
      </c>
      <c r="E29" s="15"/>
      <c r="F29" s="15"/>
      <c r="G29" s="15"/>
      <c r="H29" s="15"/>
      <c r="I29" s="15"/>
      <c r="J29" s="16"/>
      <c r="K29" s="341"/>
      <c r="L29" s="342"/>
      <c r="M29" s="342"/>
      <c r="N29" s="342"/>
      <c r="O29" s="342"/>
      <c r="P29" s="342"/>
      <c r="Q29" s="342"/>
      <c r="R29" s="342"/>
      <c r="S29" s="343"/>
      <c r="V29" s="1"/>
    </row>
    <row r="30" spans="3:22" ht="21.75" customHeight="1">
      <c r="D30" s="14" t="s">
        <v>55</v>
      </c>
      <c r="E30" s="15"/>
      <c r="F30" s="15"/>
      <c r="G30" s="15"/>
      <c r="H30" s="15"/>
      <c r="I30" s="15"/>
      <c r="J30" s="16"/>
      <c r="K30" s="341"/>
      <c r="L30" s="342"/>
      <c r="M30" s="342"/>
      <c r="N30" s="342"/>
      <c r="O30" s="342"/>
      <c r="P30" s="342"/>
      <c r="Q30" s="342"/>
      <c r="R30" s="342"/>
      <c r="S30" s="343"/>
      <c r="V30" s="1"/>
    </row>
    <row r="31" spans="3:22" ht="21.75" customHeight="1">
      <c r="D31" s="14" t="s">
        <v>95</v>
      </c>
      <c r="E31" s="15"/>
      <c r="F31" s="15"/>
      <c r="G31" s="15"/>
      <c r="H31" s="15"/>
      <c r="I31" s="15"/>
      <c r="J31" s="16"/>
      <c r="K31" s="341"/>
      <c r="L31" s="342"/>
      <c r="M31" s="342"/>
      <c r="N31" s="342"/>
      <c r="O31" s="342"/>
      <c r="P31" s="342"/>
      <c r="Q31" s="342"/>
      <c r="R31" s="342"/>
      <c r="S31" s="343"/>
      <c r="V31" s="1"/>
    </row>
    <row r="32" spans="3:22" ht="21.75" customHeight="1">
      <c r="D32" s="14" t="s">
        <v>76</v>
      </c>
      <c r="E32" s="15"/>
      <c r="F32" s="15"/>
      <c r="G32" s="15"/>
      <c r="H32" s="15"/>
      <c r="I32" s="15"/>
      <c r="J32" s="16"/>
      <c r="K32" s="123"/>
      <c r="L32" s="124"/>
      <c r="M32" s="124"/>
      <c r="N32" s="124"/>
      <c r="O32" s="124"/>
      <c r="P32" s="124"/>
      <c r="Q32" s="124"/>
      <c r="R32" s="124"/>
      <c r="S32" s="125"/>
      <c r="V32" s="1"/>
    </row>
    <row r="33" spans="2:22" ht="21.75" customHeight="1">
      <c r="D33" s="14" t="s">
        <v>77</v>
      </c>
      <c r="E33" s="15"/>
      <c r="F33" s="15"/>
      <c r="G33" s="15"/>
      <c r="H33" s="15"/>
      <c r="I33" s="15"/>
      <c r="J33" s="16"/>
      <c r="K33" s="341"/>
      <c r="L33" s="342"/>
      <c r="M33" s="342"/>
      <c r="N33" s="342"/>
      <c r="O33" s="342"/>
      <c r="P33" s="342"/>
      <c r="Q33" s="342"/>
      <c r="R33" s="342"/>
      <c r="S33" s="343"/>
      <c r="V33" s="1"/>
    </row>
    <row r="34" spans="2:22" ht="21.75" customHeight="1">
      <c r="D34" s="14" t="s">
        <v>80</v>
      </c>
      <c r="E34" s="15"/>
      <c r="F34" s="15"/>
      <c r="G34" s="15"/>
      <c r="H34" s="15"/>
      <c r="I34" s="15"/>
      <c r="J34" s="16"/>
      <c r="K34" s="341"/>
      <c r="L34" s="342"/>
      <c r="M34" s="342"/>
      <c r="N34" s="342"/>
      <c r="O34" s="342"/>
      <c r="P34" s="342"/>
      <c r="Q34" s="342"/>
      <c r="R34" s="342"/>
      <c r="S34" s="343"/>
      <c r="V34" s="1"/>
    </row>
    <row r="35" spans="2:22" ht="21.7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2:22" ht="21.75" customHeight="1">
      <c r="D36" s="357" t="s">
        <v>56</v>
      </c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</row>
    <row r="37" spans="2:22" ht="57.75" customHeight="1">
      <c r="D37" s="14" t="s">
        <v>57</v>
      </c>
      <c r="E37" s="15"/>
      <c r="F37" s="15"/>
      <c r="G37" s="15"/>
      <c r="H37" s="15"/>
      <c r="I37" s="15"/>
      <c r="J37" s="15"/>
      <c r="K37" s="14"/>
      <c r="L37" s="15"/>
      <c r="M37" s="16"/>
      <c r="N37" s="14"/>
      <c r="O37" s="15"/>
      <c r="P37" s="16"/>
      <c r="Q37" s="14"/>
      <c r="R37" s="15"/>
      <c r="S37" s="16"/>
      <c r="U37"/>
    </row>
    <row r="38" spans="2:22" ht="21.75" customHeight="1">
      <c r="D38" s="14" t="s">
        <v>58</v>
      </c>
      <c r="E38" s="15"/>
      <c r="F38" s="15"/>
      <c r="G38" s="15"/>
      <c r="H38" s="15"/>
      <c r="I38" s="15"/>
      <c r="J38" s="15"/>
      <c r="K38" s="14"/>
      <c r="L38" s="15"/>
      <c r="M38" s="16"/>
      <c r="N38" s="14"/>
      <c r="O38" s="15"/>
      <c r="P38" s="16"/>
      <c r="Q38" s="14"/>
      <c r="R38" s="15"/>
      <c r="S38" s="16"/>
      <c r="U38"/>
    </row>
    <row r="39" spans="2:22" ht="21.75" customHeight="1">
      <c r="D39" s="14" t="s">
        <v>59</v>
      </c>
      <c r="E39" s="15"/>
      <c r="F39" s="15"/>
      <c r="G39" s="15"/>
      <c r="H39" s="15"/>
      <c r="I39" s="15"/>
      <c r="J39" s="15"/>
      <c r="K39" s="14"/>
      <c r="L39" s="15"/>
      <c r="M39" s="16"/>
      <c r="N39" s="14"/>
      <c r="O39" s="15"/>
      <c r="P39" s="16"/>
      <c r="Q39" s="14"/>
      <c r="R39" s="15"/>
      <c r="S39" s="16"/>
      <c r="U39"/>
    </row>
    <row r="40" spans="2:22" ht="21.75" customHeight="1">
      <c r="D40" s="14" t="s">
        <v>78</v>
      </c>
      <c r="E40" s="15"/>
      <c r="F40" s="15"/>
      <c r="G40" s="15"/>
      <c r="H40" s="15"/>
      <c r="I40" s="15"/>
      <c r="J40" s="15"/>
      <c r="K40" s="14"/>
      <c r="L40" s="15"/>
      <c r="M40" s="16"/>
      <c r="N40" s="14"/>
      <c r="O40" s="15"/>
      <c r="P40" s="16"/>
      <c r="Q40" s="14"/>
      <c r="R40" s="15"/>
      <c r="S40" s="16"/>
      <c r="U40"/>
    </row>
    <row r="41" spans="2:22" ht="21.75" customHeight="1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2:22" ht="21.75" customHeight="1"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2:22" ht="21.75" customHeight="1">
      <c r="B43" s="358" t="s">
        <v>60</v>
      </c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</row>
    <row r="44" spans="2:22" ht="21.75" customHeight="1">
      <c r="B44" s="359" t="s">
        <v>61</v>
      </c>
      <c r="C44" s="359"/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59"/>
      <c r="O44" s="359"/>
      <c r="P44" s="359"/>
      <c r="Q44" s="359"/>
      <c r="R44" s="359"/>
      <c r="S44" s="359"/>
      <c r="T44" s="359"/>
      <c r="U44" s="359"/>
    </row>
    <row r="45" spans="2:22" s="6" customFormat="1" ht="15.6">
      <c r="B45" s="356" t="s">
        <v>19</v>
      </c>
      <c r="C45" s="356"/>
      <c r="D45" s="356" t="s">
        <v>62</v>
      </c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</row>
    <row r="46" spans="2:22" ht="15.75" customHeight="1"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2:22" ht="15.75" customHeight="1">
      <c r="B47" s="21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</row>
    <row r="48" spans="2:22" ht="15.75" customHeight="1">
      <c r="B48" s="21"/>
      <c r="C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2:21" ht="15.75" customHeight="1">
      <c r="B49" s="21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spans="2:21" ht="15.75" customHeight="1">
      <c r="B50" s="21"/>
      <c r="C50" s="2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2:21" ht="15.75" customHeight="1">
      <c r="B51" s="21"/>
      <c r="C51" s="2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2:21" ht="15.75" customHeight="1">
      <c r="B52" s="21"/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2:21" ht="15.75" customHeight="1">
      <c r="B53" s="21"/>
      <c r="C53" s="2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2:21" ht="15.75" customHeight="1">
      <c r="B54" s="21"/>
      <c r="C54" s="2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2:21" ht="15.75" customHeight="1">
      <c r="B55" s="21"/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2:21" ht="15.75" customHeight="1">
      <c r="B56" s="21"/>
      <c r="C56" s="2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2:21" ht="15.75" customHeight="1">
      <c r="B57" s="21"/>
      <c r="C57" s="2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2:21" ht="15.75" customHeight="1">
      <c r="B58" s="21"/>
      <c r="C58" s="2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2:21" ht="15.75" customHeight="1">
      <c r="B59" s="21"/>
      <c r="C59" s="2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2:21" ht="15.75" customHeight="1">
      <c r="B60" s="21"/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2:21" ht="15.75" customHeight="1">
      <c r="B61" s="21"/>
      <c r="C61" s="2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2:21" ht="15.75" customHeight="1">
      <c r="B62" s="21"/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2:21" ht="15.75" customHeight="1">
      <c r="B63" s="21"/>
      <c r="C63" s="2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2:21" ht="15.75" customHeight="1">
      <c r="B64" s="21"/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2:21" ht="15.75" customHeight="1">
      <c r="B65" s="21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2:21" ht="15.75" customHeight="1">
      <c r="B66" s="21"/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2:21" ht="15.75" customHeight="1">
      <c r="B67" s="21"/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2:21" ht="15.75" customHeight="1">
      <c r="B68" s="21"/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2:21" ht="15.75" customHeight="1">
      <c r="B69" s="21"/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2:21" ht="15.75" customHeight="1">
      <c r="B70" s="21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2:21" ht="15.75" customHeight="1">
      <c r="B71" s="21"/>
      <c r="C71" s="2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2:21" ht="15.75" customHeight="1">
      <c r="B72" s="21"/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2:21" ht="15.75" customHeight="1">
      <c r="B73" s="21"/>
      <c r="C73" s="2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2:21" ht="15.75" customHeight="1">
      <c r="B74" s="21"/>
      <c r="C74" s="2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2:21" ht="15.75" customHeight="1">
      <c r="B75" s="21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2:21" ht="15.75" customHeight="1">
      <c r="B76" s="21"/>
      <c r="C76" s="2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2:21" ht="15.75" customHeight="1">
      <c r="B77" s="21"/>
      <c r="C77" s="2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2:21" ht="15.75" customHeight="1">
      <c r="B78" s="21"/>
      <c r="C78" s="2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2:21" ht="15.75" customHeight="1">
      <c r="B79" s="21"/>
      <c r="C79" s="2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2:21" ht="15.75" customHeight="1">
      <c r="B80" s="21"/>
      <c r="C80" s="2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8.25" customHeight="1"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2:21" ht="15.6">
      <c r="C82" s="25"/>
      <c r="D82" s="25"/>
      <c r="E82" s="25"/>
      <c r="F82" s="25"/>
      <c r="G82" s="25"/>
      <c r="H82" s="25"/>
      <c r="I82" s="25"/>
      <c r="J82" s="353" t="s">
        <v>63</v>
      </c>
      <c r="K82" s="354"/>
      <c r="L82" s="354"/>
      <c r="M82" s="355"/>
      <c r="N82" s="25"/>
      <c r="O82" s="25"/>
      <c r="P82" s="25"/>
      <c r="Q82" s="25"/>
      <c r="R82" s="25"/>
      <c r="S82" s="25"/>
      <c r="T82" s="25"/>
      <c r="U82" s="25"/>
    </row>
    <row r="83" spans="2:21" ht="6.75" customHeight="1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2:21" ht="15.75" customHeight="1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2:21" ht="15.75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5.75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5.75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2.75" customHeight="1"/>
    <row r="89" spans="2:21" ht="12.75" customHeight="1">
      <c r="B89" s="27" t="s">
        <v>64</v>
      </c>
      <c r="C89" s="28"/>
      <c r="D89" s="28"/>
      <c r="E89" s="28"/>
      <c r="F89" s="28"/>
      <c r="G89" s="28"/>
      <c r="H89" s="29"/>
      <c r="O89" s="352" t="s">
        <v>65</v>
      </c>
      <c r="P89" s="352"/>
      <c r="Q89" s="352"/>
      <c r="R89" s="352"/>
      <c r="S89" s="352"/>
      <c r="T89" s="352"/>
    </row>
    <row r="90" spans="2:21" ht="6.75" customHeight="1">
      <c r="B90" s="31"/>
      <c r="H90" s="32"/>
      <c r="O90" s="30"/>
      <c r="P90" s="30"/>
      <c r="Q90" s="30"/>
      <c r="R90" s="30"/>
      <c r="S90" s="30"/>
      <c r="T90" s="30"/>
    </row>
    <row r="91" spans="2:21" ht="12.75" customHeight="1">
      <c r="B91" s="31" t="s">
        <v>66</v>
      </c>
      <c r="H91" s="32"/>
      <c r="O91" s="333" t="s">
        <v>67</v>
      </c>
      <c r="P91" s="333"/>
      <c r="Q91" s="333"/>
      <c r="R91" s="333"/>
      <c r="S91" s="333"/>
      <c r="T91" s="333"/>
    </row>
    <row r="92" spans="2:21" ht="12.75" customHeight="1">
      <c r="B92" s="31"/>
      <c r="H92" s="32"/>
    </row>
    <row r="93" spans="2:21" ht="12.75" customHeight="1">
      <c r="B93" s="33"/>
      <c r="C93" s="34"/>
      <c r="D93" s="34"/>
      <c r="E93" s="34"/>
      <c r="F93" s="34"/>
      <c r="G93" s="34"/>
      <c r="H93" s="35"/>
    </row>
    <row r="94" spans="2:21" ht="12.75" customHeight="1"/>
    <row r="95" spans="2:21" ht="15.75" customHeight="1"/>
    <row r="96" spans="2:21" ht="15.75" customHeight="1"/>
    <row r="97" spans="21:21" ht="15.75" customHeight="1">
      <c r="U97" s="93" t="s">
        <v>154</v>
      </c>
    </row>
    <row r="98" spans="21:21" ht="15.75" customHeight="1"/>
    <row r="99" spans="21:21" ht="15.75" customHeight="1"/>
    <row r="100" spans="21:21" ht="15.75" customHeight="1"/>
    <row r="101" spans="21:21" ht="15.75" customHeight="1"/>
    <row r="102" spans="21:21" ht="15.75" customHeight="1"/>
    <row r="103" spans="21:21" ht="15.75" customHeight="1"/>
    <row r="104" spans="21:21" ht="15.75" customHeight="1"/>
    <row r="105" spans="21:21" ht="15.75" customHeight="1"/>
    <row r="106" spans="21:21" ht="15.75" customHeight="1"/>
    <row r="107" spans="21:21" ht="15.75" customHeight="1"/>
    <row r="108" spans="21:21" ht="15.75" customHeight="1"/>
    <row r="109" spans="21:21" ht="15.75" customHeight="1"/>
    <row r="110" spans="21:21" ht="15.75" customHeight="1"/>
    <row r="111" spans="21:21" ht="15.75" customHeight="1"/>
  </sheetData>
  <mergeCells count="34">
    <mergeCell ref="O91:T91"/>
    <mergeCell ref="D36:R36"/>
    <mergeCell ref="B43:U43"/>
    <mergeCell ref="B44:U44"/>
    <mergeCell ref="B45:C45"/>
    <mergeCell ref="K25:S25"/>
    <mergeCell ref="K26:S26"/>
    <mergeCell ref="K27:S27"/>
    <mergeCell ref="K28:S28"/>
    <mergeCell ref="O89:T89"/>
    <mergeCell ref="K29:S29"/>
    <mergeCell ref="K31:S31"/>
    <mergeCell ref="K34:S34"/>
    <mergeCell ref="J82:M82"/>
    <mergeCell ref="K33:S33"/>
    <mergeCell ref="K30:S30"/>
    <mergeCell ref="D45:U45"/>
    <mergeCell ref="K21:S21"/>
    <mergeCell ref="K22:S22"/>
    <mergeCell ref="K23:S23"/>
    <mergeCell ref="K24:S24"/>
    <mergeCell ref="I14:M14"/>
    <mergeCell ref="D17:R17"/>
    <mergeCell ref="K19:S19"/>
    <mergeCell ref="K20:S20"/>
    <mergeCell ref="B11:U11"/>
    <mergeCell ref="E2:R2"/>
    <mergeCell ref="Q7:T7"/>
    <mergeCell ref="J9:L9"/>
    <mergeCell ref="O9:Q9"/>
    <mergeCell ref="F4:Q4"/>
    <mergeCell ref="E7:F7"/>
    <mergeCell ref="H7:K7"/>
    <mergeCell ref="M7:O7"/>
  </mergeCells>
  <phoneticPr fontId="12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681D-B27E-4E0E-BB74-8C21AA6422FE}">
  <sheetPr>
    <tabColor indexed="11"/>
  </sheetPr>
  <dimension ref="B2:R106"/>
  <sheetViews>
    <sheetView topLeftCell="A82" workbookViewId="0">
      <selection activeCell="P104" sqref="P104:Q104"/>
    </sheetView>
  </sheetViews>
  <sheetFormatPr baseColWidth="10" defaultRowHeight="13.2"/>
  <cols>
    <col min="1" max="1" width="3.44140625" customWidth="1"/>
    <col min="2" max="18" width="4.88671875" style="1" customWidth="1"/>
  </cols>
  <sheetData>
    <row r="2" spans="2:18" ht="15.6">
      <c r="C2" s="7"/>
      <c r="D2" s="7"/>
      <c r="E2" s="365" t="s">
        <v>128</v>
      </c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</row>
    <row r="3" spans="2:18" ht="17.399999999999999">
      <c r="B3" s="8"/>
    </row>
    <row r="4" spans="2:18" ht="22.8">
      <c r="C4" s="9"/>
      <c r="D4" s="9"/>
      <c r="E4" s="9"/>
      <c r="F4" s="336" t="s">
        <v>127</v>
      </c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8"/>
      <c r="R4" s="9"/>
    </row>
    <row r="5" spans="2:18" ht="17.399999999999999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7" spans="2:18" s="225" customFormat="1" ht="13.8">
      <c r="B7" s="224" t="s">
        <v>139</v>
      </c>
      <c r="C7" s="224"/>
      <c r="D7" s="224"/>
      <c r="F7" s="364" t="s">
        <v>138</v>
      </c>
      <c r="G7" s="366"/>
      <c r="H7" s="226"/>
      <c r="I7" s="224"/>
      <c r="J7" s="367" t="s">
        <v>137</v>
      </c>
      <c r="K7" s="367"/>
      <c r="L7" s="227"/>
      <c r="N7" s="224" t="s">
        <v>136</v>
      </c>
      <c r="O7" s="224"/>
      <c r="P7" s="224"/>
      <c r="R7" s="226"/>
    </row>
    <row r="8" spans="2:18" s="225" customFormat="1" ht="13.8">
      <c r="B8" s="224"/>
      <c r="C8" s="224"/>
      <c r="D8" s="224"/>
      <c r="F8" s="228"/>
      <c r="G8" s="228"/>
      <c r="H8" s="224"/>
      <c r="I8" s="224"/>
      <c r="J8" s="229"/>
      <c r="K8" s="229"/>
      <c r="L8" s="231"/>
      <c r="N8" s="224"/>
      <c r="O8" s="224"/>
      <c r="P8" s="224"/>
      <c r="R8" s="224"/>
    </row>
    <row r="10" spans="2:18">
      <c r="E10" s="333" t="s">
        <v>0</v>
      </c>
      <c r="F10" s="333"/>
      <c r="G10" s="333"/>
      <c r="H10" s="368"/>
      <c r="I10" s="2"/>
      <c r="L10" s="335" t="s">
        <v>94</v>
      </c>
      <c r="M10" s="335"/>
      <c r="N10" s="335"/>
      <c r="P10" s="2"/>
    </row>
    <row r="11" spans="2:18">
      <c r="E11" s="158"/>
      <c r="F11" s="158"/>
      <c r="G11" s="158"/>
      <c r="H11" s="158"/>
      <c r="L11" s="159"/>
      <c r="M11" s="159"/>
      <c r="N11" s="159"/>
    </row>
    <row r="13" spans="2:18">
      <c r="B13" s="1" t="s">
        <v>140</v>
      </c>
    </row>
    <row r="16" spans="2:18" ht="14.4" customHeight="1"/>
    <row r="17" spans="2:18" ht="15.6">
      <c r="B17" s="219" t="s">
        <v>129</v>
      </c>
      <c r="C17" s="220"/>
      <c r="D17" s="220"/>
      <c r="E17" s="220"/>
      <c r="F17" s="220"/>
      <c r="G17" s="22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</row>
    <row r="18" spans="2:18" ht="15.6"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</row>
    <row r="19" spans="2:18" ht="15.6"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</row>
    <row r="20" spans="2:18" ht="15.6">
      <c r="B20" s="219" t="s">
        <v>130</v>
      </c>
      <c r="C20" s="1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</row>
    <row r="21" spans="2:18" ht="15.6"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</row>
    <row r="22" spans="2:18" ht="15.6">
      <c r="B22" s="219"/>
      <c r="C22" s="219"/>
      <c r="D22" s="108"/>
      <c r="E22" s="108"/>
      <c r="F22" s="108"/>
      <c r="G22" s="108"/>
      <c r="H22" s="108"/>
      <c r="I22" s="108"/>
      <c r="J22" s="108"/>
      <c r="K22" s="371"/>
      <c r="L22" s="371"/>
      <c r="M22" s="371"/>
      <c r="N22" s="371"/>
      <c r="O22" s="371"/>
      <c r="P22" s="371"/>
      <c r="Q22" s="371"/>
      <c r="R22" s="371"/>
    </row>
    <row r="23" spans="2:18" ht="15.6">
      <c r="B23" s="219" t="s">
        <v>131</v>
      </c>
      <c r="C23" s="219"/>
      <c r="D23" s="221"/>
      <c r="E23" s="221"/>
      <c r="F23" s="221"/>
      <c r="G23" s="221"/>
      <c r="H23" s="222"/>
      <c r="I23" s="222"/>
      <c r="J23" s="222"/>
      <c r="K23" s="223"/>
      <c r="L23" s="223"/>
      <c r="M23" s="223"/>
      <c r="N23" s="223"/>
      <c r="O23" s="223"/>
      <c r="P23" s="223"/>
      <c r="Q23" s="223"/>
      <c r="R23" s="223"/>
    </row>
    <row r="24" spans="2:18" ht="15.6">
      <c r="B24" s="219"/>
      <c r="C24" s="219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</row>
    <row r="25" spans="2:18" ht="15.6">
      <c r="B25" s="230"/>
      <c r="C25" s="230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</row>
    <row r="26" spans="2:18" ht="15.6">
      <c r="B26" s="219"/>
      <c r="C26" s="219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</row>
    <row r="27" spans="2:18" ht="15.6">
      <c r="B27" s="230"/>
      <c r="C27" s="230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</row>
    <row r="28" spans="2:18" ht="15.6">
      <c r="B28" s="219"/>
      <c r="C28" s="219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</row>
    <row r="29" spans="2:18" ht="15.6">
      <c r="B29" s="219"/>
      <c r="C29" s="219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</row>
    <row r="30" spans="2:18" ht="15.6">
      <c r="B30" s="219"/>
      <c r="C30" s="219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</row>
    <row r="31" spans="2:18" ht="15.6">
      <c r="B31" s="219" t="s">
        <v>134</v>
      </c>
      <c r="C31" s="219"/>
      <c r="D31" s="108"/>
      <c r="E31" s="108"/>
      <c r="F31" s="108"/>
      <c r="G31" s="108"/>
      <c r="H31" s="223"/>
      <c r="I31" s="223"/>
      <c r="J31" s="223"/>
      <c r="K31" s="108" t="s">
        <v>132</v>
      </c>
      <c r="L31"/>
      <c r="M31" s="108"/>
      <c r="N31" s="108"/>
      <c r="O31" s="223"/>
      <c r="P31" s="223"/>
      <c r="Q31" s="223"/>
      <c r="R31" s="108"/>
    </row>
    <row r="32" spans="2:18" ht="15.6">
      <c r="B32" s="219"/>
      <c r="C32" s="219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</row>
    <row r="33" spans="2:18" ht="15.6">
      <c r="B33" s="219"/>
      <c r="C33" s="219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</row>
    <row r="34" spans="2:18" ht="15.6">
      <c r="B34" s="219" t="s">
        <v>133</v>
      </c>
      <c r="C34" s="219"/>
      <c r="D34" s="108"/>
      <c r="E34" s="108"/>
      <c r="F34" s="108"/>
      <c r="G34" s="108"/>
      <c r="H34" s="223"/>
      <c r="I34" s="223"/>
      <c r="J34" s="223"/>
      <c r="K34" s="108" t="s">
        <v>132</v>
      </c>
      <c r="L34"/>
      <c r="M34" s="108"/>
      <c r="N34" s="108"/>
      <c r="O34" s="223"/>
      <c r="P34" s="223"/>
      <c r="Q34" s="223"/>
      <c r="R34" s="108"/>
    </row>
    <row r="35" spans="2:18" ht="15.6">
      <c r="B35" s="219"/>
      <c r="C35" s="219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</row>
    <row r="36" spans="2:18" ht="15.6">
      <c r="B36" s="219"/>
      <c r="C36" s="219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</row>
    <row r="37" spans="2:18" ht="15.6">
      <c r="B37" s="219"/>
      <c r="C37" s="219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</row>
    <row r="38" spans="2:18">
      <c r="D38" s="17"/>
      <c r="E38" s="17"/>
      <c r="F38" s="17"/>
      <c r="G38" s="17"/>
      <c r="H38" s="17"/>
      <c r="I38" s="17"/>
      <c r="J38" s="17"/>
      <c r="K38" s="218"/>
      <c r="L38" s="218"/>
      <c r="M38" s="218"/>
      <c r="N38" s="218"/>
      <c r="O38" s="218"/>
      <c r="P38" s="218"/>
      <c r="Q38" s="218"/>
      <c r="R38" s="218"/>
    </row>
    <row r="39" spans="2:18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2:18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2:18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2:18" ht="15.6"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</row>
    <row r="43" spans="2:18"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2:18"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2:18"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18"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2:18"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2:18"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2:18"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2:18"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2:18" ht="21"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</row>
    <row r="52" spans="2:18">
      <c r="B52" s="359"/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59"/>
    </row>
    <row r="53" spans="2:18" s="225" customFormat="1" ht="15.75" customHeight="1">
      <c r="B53" s="228" t="s">
        <v>141</v>
      </c>
      <c r="C53" s="228"/>
      <c r="D53" s="228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</row>
    <row r="54" spans="2:18" s="225" customFormat="1" ht="15.75" customHeight="1"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</row>
    <row r="55" spans="2:18" s="225" customFormat="1" ht="15.75" customHeight="1"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</row>
    <row r="56" spans="2:18" s="225" customFormat="1" ht="15.75" customHeight="1">
      <c r="B56" s="360"/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</row>
    <row r="57" spans="2:18" s="225" customFormat="1" ht="10.050000000000001" customHeight="1"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2:18" s="225" customFormat="1" ht="15.75" customHeight="1">
      <c r="B58" s="364" t="s">
        <v>142</v>
      </c>
      <c r="C58" s="364"/>
      <c r="D58" s="36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</row>
    <row r="59" spans="2:18" s="225" customFormat="1" ht="15.75" customHeight="1"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1"/>
    </row>
    <row r="60" spans="2:18" s="225" customFormat="1" ht="15.75" customHeight="1"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1"/>
      <c r="N60" s="361"/>
      <c r="O60" s="361"/>
      <c r="P60" s="361"/>
      <c r="Q60" s="361"/>
      <c r="R60" s="361"/>
    </row>
    <row r="61" spans="2:18" s="225" customFormat="1" ht="15.75" customHeight="1"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</row>
    <row r="62" spans="2:18" s="225" customFormat="1" ht="10.050000000000001" customHeight="1"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</row>
    <row r="63" spans="2:18" s="225" customFormat="1" ht="15.75" customHeight="1">
      <c r="B63" s="364" t="s">
        <v>143</v>
      </c>
      <c r="C63" s="364"/>
      <c r="D63" s="364"/>
      <c r="E63" s="364"/>
      <c r="F63" s="36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</row>
    <row r="64" spans="2:18" s="225" customFormat="1" ht="15.75" customHeight="1"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</row>
    <row r="65" spans="2:18" s="225" customFormat="1" ht="15.75" customHeight="1">
      <c r="B65" s="361"/>
      <c r="C65" s="361"/>
      <c r="D65" s="361"/>
      <c r="E65" s="361"/>
      <c r="F65" s="361"/>
      <c r="G65" s="361"/>
      <c r="H65" s="361"/>
      <c r="I65" s="361"/>
      <c r="J65" s="361"/>
      <c r="K65" s="361"/>
      <c r="L65" s="361"/>
      <c r="M65" s="361"/>
      <c r="N65" s="361"/>
      <c r="O65" s="361"/>
      <c r="P65" s="361"/>
      <c r="Q65" s="361"/>
      <c r="R65" s="361"/>
    </row>
    <row r="66" spans="2:18" s="225" customFormat="1" ht="15.75" customHeight="1">
      <c r="B66" s="360"/>
      <c r="C66" s="360"/>
      <c r="D66" s="360"/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360"/>
    </row>
    <row r="67" spans="2:18" s="225" customFormat="1" ht="10.050000000000001" customHeight="1"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</row>
    <row r="68" spans="2:18" s="225" customFormat="1" ht="15.75" customHeight="1">
      <c r="B68" s="364" t="s">
        <v>144</v>
      </c>
      <c r="C68" s="364"/>
      <c r="D68" s="36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</row>
    <row r="69" spans="2:18" s="225" customFormat="1" ht="15.75" customHeight="1">
      <c r="B69" s="361"/>
      <c r="C69" s="361"/>
      <c r="D69" s="361"/>
      <c r="E69" s="361"/>
      <c r="F69" s="361"/>
      <c r="G69" s="361"/>
      <c r="H69" s="361"/>
      <c r="I69" s="361"/>
      <c r="J69" s="361"/>
      <c r="K69" s="361"/>
      <c r="L69" s="361"/>
      <c r="M69" s="361"/>
      <c r="N69" s="361"/>
      <c r="O69" s="361"/>
      <c r="P69" s="361"/>
      <c r="Q69" s="361"/>
      <c r="R69" s="361"/>
    </row>
    <row r="70" spans="2:18" s="225" customFormat="1" ht="15.75" customHeight="1">
      <c r="B70" s="361"/>
      <c r="C70" s="361"/>
      <c r="D70" s="361"/>
      <c r="E70" s="361"/>
      <c r="F70" s="361"/>
      <c r="G70" s="361"/>
      <c r="H70" s="361"/>
      <c r="I70" s="361"/>
      <c r="J70" s="361"/>
      <c r="K70" s="361"/>
      <c r="L70" s="361"/>
      <c r="M70" s="361"/>
      <c r="N70" s="361"/>
      <c r="O70" s="361"/>
      <c r="P70" s="361"/>
      <c r="Q70" s="361"/>
      <c r="R70" s="361"/>
    </row>
    <row r="71" spans="2:18" s="225" customFormat="1" ht="15.75" customHeight="1"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60"/>
      <c r="Q71" s="360"/>
      <c r="R71" s="360"/>
    </row>
    <row r="72" spans="2:18" s="225" customFormat="1" ht="10.050000000000001" customHeight="1"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</row>
    <row r="73" spans="2:18" s="225" customFormat="1" ht="15.75" customHeight="1">
      <c r="B73" s="364" t="s">
        <v>145</v>
      </c>
      <c r="C73" s="364"/>
      <c r="D73" s="364"/>
      <c r="E73" s="364"/>
      <c r="F73" s="364"/>
      <c r="G73" s="364"/>
      <c r="H73" s="364"/>
      <c r="I73" s="364"/>
      <c r="J73" s="364"/>
      <c r="K73" s="224"/>
      <c r="L73" s="224"/>
      <c r="M73" s="224"/>
      <c r="N73" s="224"/>
      <c r="O73" s="224"/>
      <c r="P73" s="224"/>
      <c r="Q73" s="224"/>
      <c r="R73" s="224"/>
    </row>
    <row r="74" spans="2:18" s="225" customFormat="1" ht="15.75" customHeight="1">
      <c r="B74" s="360"/>
      <c r="C74" s="360"/>
      <c r="D74" s="360"/>
      <c r="E74" s="360"/>
      <c r="F74" s="360"/>
      <c r="G74" s="360"/>
      <c r="H74" s="360"/>
      <c r="I74" s="360"/>
      <c r="J74" s="360"/>
      <c r="K74" s="360"/>
      <c r="L74" s="360"/>
      <c r="M74" s="360"/>
      <c r="N74" s="360"/>
      <c r="O74" s="360"/>
      <c r="P74" s="360"/>
      <c r="Q74" s="360"/>
      <c r="R74" s="360"/>
    </row>
    <row r="75" spans="2:18" s="225" customFormat="1" ht="10.050000000000001" customHeight="1">
      <c r="K75" s="224"/>
      <c r="L75" s="224"/>
      <c r="M75" s="224"/>
      <c r="N75" s="224"/>
      <c r="O75" s="224"/>
      <c r="P75" s="224"/>
      <c r="Q75" s="224"/>
      <c r="R75" s="224"/>
    </row>
    <row r="76" spans="2:18" s="225" customFormat="1" ht="15.75" customHeight="1">
      <c r="B76" s="364" t="s">
        <v>146</v>
      </c>
      <c r="C76" s="364"/>
      <c r="D76" s="364"/>
      <c r="E76" s="364"/>
      <c r="F76" s="364"/>
      <c r="G76" s="36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</row>
    <row r="77" spans="2:18" s="225" customFormat="1" ht="15.75" customHeight="1">
      <c r="B77" s="361"/>
      <c r="C77" s="361"/>
      <c r="D77" s="361"/>
      <c r="E77" s="361"/>
      <c r="F77" s="361"/>
      <c r="G77" s="361"/>
      <c r="H77" s="361"/>
      <c r="I77" s="361"/>
      <c r="J77" s="361"/>
      <c r="K77" s="361"/>
      <c r="L77" s="361"/>
      <c r="M77" s="361"/>
      <c r="N77" s="361"/>
      <c r="O77" s="361"/>
      <c r="P77" s="361"/>
      <c r="Q77" s="361"/>
      <c r="R77" s="361"/>
    </row>
    <row r="78" spans="2:18" s="225" customFormat="1" ht="15.75" customHeight="1">
      <c r="B78" s="361"/>
      <c r="C78" s="361"/>
      <c r="D78" s="361"/>
      <c r="E78" s="361"/>
      <c r="F78" s="361"/>
      <c r="G78" s="361"/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</row>
    <row r="79" spans="2:18" s="225" customFormat="1" ht="15.75" customHeight="1">
      <c r="B79" s="360"/>
      <c r="C79" s="360"/>
      <c r="D79" s="360"/>
      <c r="E79" s="360"/>
      <c r="F79" s="360"/>
      <c r="G79" s="360"/>
      <c r="H79" s="360"/>
      <c r="I79" s="360"/>
      <c r="J79" s="360"/>
      <c r="K79" s="360"/>
      <c r="L79" s="360"/>
      <c r="M79" s="360"/>
      <c r="N79" s="360"/>
      <c r="O79" s="360"/>
      <c r="P79" s="360"/>
      <c r="Q79" s="360"/>
      <c r="R79" s="360"/>
    </row>
    <row r="80" spans="2:18" s="225" customFormat="1" ht="15.75" customHeight="1">
      <c r="B80" s="361"/>
      <c r="C80" s="361"/>
      <c r="D80" s="361"/>
      <c r="E80" s="361"/>
      <c r="F80" s="361"/>
      <c r="G80" s="361"/>
      <c r="H80" s="361"/>
      <c r="I80" s="361"/>
      <c r="J80" s="361"/>
      <c r="K80" s="361"/>
      <c r="L80" s="361"/>
      <c r="M80" s="361"/>
      <c r="N80" s="361"/>
      <c r="O80" s="361"/>
      <c r="P80" s="361"/>
      <c r="Q80" s="361"/>
      <c r="R80" s="361"/>
    </row>
    <row r="81" spans="2:18" s="225" customFormat="1" ht="15.75" customHeight="1">
      <c r="B81" s="361"/>
      <c r="C81" s="361"/>
      <c r="D81" s="361"/>
      <c r="E81" s="361"/>
      <c r="F81" s="361"/>
      <c r="G81" s="361"/>
      <c r="H81" s="361"/>
      <c r="I81" s="361"/>
      <c r="J81" s="361"/>
      <c r="K81" s="361"/>
      <c r="L81" s="361"/>
      <c r="M81" s="361"/>
      <c r="N81" s="361"/>
      <c r="O81" s="361"/>
      <c r="P81" s="361"/>
      <c r="Q81" s="361"/>
      <c r="R81" s="361"/>
    </row>
    <row r="82" spans="2:18" s="225" customFormat="1" ht="15.75" customHeight="1">
      <c r="B82" s="360"/>
      <c r="C82" s="360"/>
      <c r="D82" s="360"/>
      <c r="E82" s="360"/>
      <c r="F82" s="360"/>
      <c r="G82" s="360"/>
      <c r="H82" s="360"/>
      <c r="I82" s="360"/>
      <c r="J82" s="360"/>
      <c r="K82" s="360"/>
      <c r="L82" s="360"/>
      <c r="M82" s="360"/>
      <c r="N82" s="360"/>
      <c r="O82" s="360"/>
      <c r="P82" s="360"/>
      <c r="Q82" s="360"/>
      <c r="R82" s="360"/>
    </row>
    <row r="83" spans="2:18" s="225" customFormat="1" ht="15.75" customHeight="1">
      <c r="B83" s="361"/>
      <c r="C83" s="361"/>
      <c r="D83" s="361"/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</row>
    <row r="84" spans="2:18" s="225" customFormat="1" ht="15.75" customHeight="1">
      <c r="B84" s="361"/>
      <c r="C84" s="361"/>
      <c r="D84" s="361"/>
      <c r="E84" s="361"/>
      <c r="F84" s="361"/>
      <c r="G84" s="361"/>
      <c r="H84" s="361"/>
      <c r="I84" s="361"/>
      <c r="J84" s="361"/>
      <c r="K84" s="361"/>
      <c r="L84" s="361"/>
      <c r="M84" s="361"/>
      <c r="N84" s="361"/>
      <c r="O84" s="361"/>
      <c r="P84" s="361"/>
      <c r="Q84" s="361"/>
      <c r="R84" s="361"/>
    </row>
    <row r="85" spans="2:18" s="225" customFormat="1" ht="15.75" customHeight="1">
      <c r="B85" s="360"/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0"/>
      <c r="P85" s="360"/>
      <c r="Q85" s="360"/>
      <c r="R85" s="360"/>
    </row>
    <row r="86" spans="2:18" s="225" customFormat="1" ht="15.75" customHeight="1">
      <c r="B86" s="361"/>
      <c r="C86" s="361"/>
      <c r="D86" s="361"/>
      <c r="E86" s="361"/>
      <c r="F86" s="361"/>
      <c r="G86" s="361"/>
      <c r="H86" s="361"/>
      <c r="I86" s="361"/>
      <c r="J86" s="361"/>
      <c r="K86" s="361"/>
      <c r="L86" s="361"/>
      <c r="M86" s="361"/>
      <c r="N86" s="361"/>
      <c r="O86" s="361"/>
      <c r="P86" s="361"/>
      <c r="Q86" s="361"/>
      <c r="R86" s="361"/>
    </row>
    <row r="87" spans="2:18" s="225" customFormat="1" ht="15.75" customHeight="1">
      <c r="B87" s="361"/>
      <c r="C87" s="361"/>
      <c r="D87" s="361"/>
      <c r="E87" s="361"/>
      <c r="F87" s="361"/>
      <c r="G87" s="361"/>
      <c r="H87" s="361"/>
      <c r="I87" s="361"/>
      <c r="J87" s="361"/>
      <c r="K87" s="361"/>
      <c r="L87" s="361"/>
      <c r="M87" s="361"/>
      <c r="N87" s="361"/>
      <c r="O87" s="361"/>
      <c r="P87" s="361"/>
      <c r="Q87" s="361"/>
      <c r="R87" s="361"/>
    </row>
    <row r="88" spans="2:18" s="225" customFormat="1" ht="15.75" customHeight="1">
      <c r="B88" s="360"/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0"/>
      <c r="O88" s="360"/>
      <c r="P88" s="360"/>
      <c r="Q88" s="360"/>
      <c r="R88" s="360"/>
    </row>
    <row r="89" spans="2:18" s="225" customFormat="1" ht="10.050000000000001" customHeight="1"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</row>
    <row r="90" spans="2:18" s="225" customFormat="1" ht="15.75" customHeight="1">
      <c r="B90" s="364" t="s">
        <v>147</v>
      </c>
      <c r="C90" s="364"/>
      <c r="D90" s="364"/>
      <c r="E90" s="364"/>
      <c r="F90" s="364"/>
      <c r="G90" s="364"/>
      <c r="H90" s="364"/>
      <c r="I90" s="364"/>
      <c r="J90" s="364"/>
      <c r="K90" s="224"/>
      <c r="L90" s="224"/>
      <c r="M90" s="224"/>
      <c r="N90" s="224"/>
      <c r="O90" s="224"/>
      <c r="P90" s="224"/>
      <c r="Q90" s="224"/>
      <c r="R90" s="224"/>
    </row>
    <row r="91" spans="2:18" s="225" customFormat="1" ht="15.75" customHeight="1">
      <c r="B91" s="360"/>
      <c r="C91" s="360"/>
      <c r="D91" s="360"/>
      <c r="E91" s="360"/>
      <c r="F91" s="360"/>
      <c r="G91" s="360"/>
      <c r="H91" s="360"/>
      <c r="I91" s="360"/>
      <c r="J91" s="360"/>
      <c r="K91" s="360"/>
      <c r="L91" s="360"/>
      <c r="M91" s="360"/>
      <c r="N91" s="360"/>
      <c r="O91" s="360"/>
      <c r="P91" s="360"/>
      <c r="Q91" s="360"/>
      <c r="R91" s="360"/>
    </row>
    <row r="92" spans="2:18" s="225" customFormat="1" ht="15.75" customHeight="1">
      <c r="B92" s="361"/>
      <c r="C92" s="361"/>
      <c r="D92" s="361"/>
      <c r="E92" s="361"/>
      <c r="F92" s="361"/>
      <c r="G92" s="361"/>
      <c r="H92" s="361"/>
      <c r="I92" s="361"/>
      <c r="J92" s="361"/>
      <c r="K92" s="361"/>
      <c r="L92" s="361"/>
      <c r="M92" s="361"/>
      <c r="N92" s="361"/>
      <c r="O92" s="361"/>
      <c r="P92" s="361"/>
      <c r="Q92" s="361"/>
      <c r="R92" s="361"/>
    </row>
    <row r="93" spans="2:18" s="225" customFormat="1" ht="15.75" customHeight="1">
      <c r="B93" s="361"/>
      <c r="C93" s="361"/>
      <c r="D93" s="361"/>
      <c r="E93" s="361"/>
      <c r="F93" s="361"/>
      <c r="G93" s="361"/>
      <c r="H93" s="361"/>
      <c r="I93" s="361"/>
      <c r="J93" s="361"/>
      <c r="K93" s="361"/>
      <c r="L93" s="361"/>
      <c r="M93" s="361"/>
      <c r="N93" s="361"/>
      <c r="O93" s="361"/>
      <c r="P93" s="361"/>
      <c r="Q93" s="361"/>
      <c r="R93" s="361"/>
    </row>
    <row r="94" spans="2:18" s="225" customFormat="1" ht="15.75" customHeight="1">
      <c r="B94" s="360"/>
      <c r="C94" s="360"/>
      <c r="D94" s="360"/>
      <c r="E94" s="360"/>
      <c r="F94" s="360"/>
      <c r="G94" s="360"/>
      <c r="H94" s="360"/>
      <c r="I94" s="360"/>
      <c r="J94" s="360"/>
      <c r="K94" s="360"/>
      <c r="L94" s="360"/>
      <c r="M94" s="360"/>
      <c r="N94" s="360"/>
      <c r="O94" s="360"/>
      <c r="P94" s="360"/>
      <c r="Q94" s="360"/>
      <c r="R94" s="360"/>
    </row>
    <row r="95" spans="2:18" s="225" customFormat="1" ht="15.75" customHeight="1">
      <c r="B95" s="361"/>
      <c r="C95" s="361"/>
      <c r="D95" s="361"/>
      <c r="E95" s="361"/>
      <c r="F95" s="361"/>
      <c r="G95" s="361"/>
      <c r="H95" s="361"/>
      <c r="I95" s="361"/>
      <c r="J95" s="361"/>
      <c r="K95" s="361"/>
      <c r="L95" s="361"/>
      <c r="M95" s="361"/>
      <c r="N95" s="361"/>
      <c r="O95" s="361"/>
      <c r="P95" s="361"/>
      <c r="Q95" s="361"/>
      <c r="R95" s="361"/>
    </row>
    <row r="96" spans="2:18" s="225" customFormat="1" ht="15.75" customHeight="1">
      <c r="B96" s="361"/>
      <c r="C96" s="361"/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</row>
    <row r="97" spans="2:18" s="225" customFormat="1" ht="15.75" customHeight="1"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</row>
    <row r="98" spans="2:18" s="225" customFormat="1" ht="13.8">
      <c r="B98" s="224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</row>
    <row r="99" spans="2:18" s="225" customFormat="1" ht="13.8">
      <c r="B99" s="363" t="s">
        <v>65</v>
      </c>
      <c r="C99" s="363"/>
      <c r="D99" s="363"/>
      <c r="E99" s="363"/>
      <c r="F99" s="363"/>
      <c r="G99" s="363"/>
      <c r="H99" s="224"/>
      <c r="I99" s="224"/>
      <c r="J99" s="224"/>
      <c r="K99" s="224"/>
      <c r="R99" s="224"/>
    </row>
    <row r="100" spans="2:18" s="225" customFormat="1" ht="13.8"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N100" s="224"/>
      <c r="O100" s="224"/>
      <c r="P100" s="224"/>
      <c r="Q100" s="224"/>
      <c r="R100" s="224"/>
    </row>
    <row r="101" spans="2:18" s="225" customFormat="1" ht="13.8">
      <c r="B101" s="224" t="s">
        <v>135</v>
      </c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32"/>
      <c r="R101" s="224"/>
    </row>
    <row r="102" spans="2:18" s="225" customFormat="1" ht="13.8"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</row>
    <row r="103" spans="2:18" s="225" customFormat="1" ht="13.8"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</row>
    <row r="104" spans="2:18" s="225" customFormat="1" ht="13.8"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362" t="s">
        <v>155</v>
      </c>
      <c r="Q104" s="362"/>
      <c r="R104" s="224"/>
    </row>
    <row r="105" spans="2:18" s="225" customFormat="1" ht="13.8"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R105" s="224"/>
    </row>
    <row r="106" spans="2:18" s="225" customFormat="1" ht="13.8"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</row>
  </sheetData>
  <mergeCells count="50">
    <mergeCell ref="D42:R42"/>
    <mergeCell ref="B51:R51"/>
    <mergeCell ref="L10:N10"/>
    <mergeCell ref="D20:R20"/>
    <mergeCell ref="K22:R22"/>
    <mergeCell ref="E2:R2"/>
    <mergeCell ref="F4:Q4"/>
    <mergeCell ref="F7:G7"/>
    <mergeCell ref="J7:K7"/>
    <mergeCell ref="E10:H10"/>
    <mergeCell ref="B61:R61"/>
    <mergeCell ref="B69:R69"/>
    <mergeCell ref="B70:R70"/>
    <mergeCell ref="B71:R71"/>
    <mergeCell ref="B52:R52"/>
    <mergeCell ref="B63:F63"/>
    <mergeCell ref="B68:D68"/>
    <mergeCell ref="B54:R54"/>
    <mergeCell ref="B55:R55"/>
    <mergeCell ref="B56:R56"/>
    <mergeCell ref="B59:R59"/>
    <mergeCell ref="B60:R60"/>
    <mergeCell ref="B58:D58"/>
    <mergeCell ref="B73:J73"/>
    <mergeCell ref="B76:G76"/>
    <mergeCell ref="B74:R74"/>
    <mergeCell ref="B64:R64"/>
    <mergeCell ref="B65:R65"/>
    <mergeCell ref="B66:R66"/>
    <mergeCell ref="P104:Q104"/>
    <mergeCell ref="B79:R79"/>
    <mergeCell ref="B78:R78"/>
    <mergeCell ref="B77:R77"/>
    <mergeCell ref="B80:R80"/>
    <mergeCell ref="B81:R81"/>
    <mergeCell ref="B82:R82"/>
    <mergeCell ref="B99:G99"/>
    <mergeCell ref="B90:J90"/>
    <mergeCell ref="B83:R83"/>
    <mergeCell ref="B84:R84"/>
    <mergeCell ref="B85:R85"/>
    <mergeCell ref="B96:R96"/>
    <mergeCell ref="B86:R86"/>
    <mergeCell ref="B87:R87"/>
    <mergeCell ref="B88:R88"/>
    <mergeCell ref="B91:R91"/>
    <mergeCell ref="B92:R92"/>
    <mergeCell ref="B93:R93"/>
    <mergeCell ref="B94:R94"/>
    <mergeCell ref="B95:R9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DA53-39A6-4F28-BC24-DBC054302F97}">
  <sheetPr>
    <pageSetUpPr fitToPage="1"/>
  </sheetPr>
  <dimension ref="B1:I13"/>
  <sheetViews>
    <sheetView topLeftCell="A6" workbookViewId="0">
      <selection activeCell="L10" sqref="L10"/>
    </sheetView>
  </sheetViews>
  <sheetFormatPr baseColWidth="10" defaultRowHeight="14.4"/>
  <cols>
    <col min="1" max="1" width="4.6640625" style="233" customWidth="1"/>
    <col min="2" max="2" width="7.21875" style="233" customWidth="1"/>
    <col min="3" max="4" width="25.77734375" style="233" customWidth="1"/>
    <col min="5" max="16384" width="11.5546875" style="233"/>
  </cols>
  <sheetData>
    <row r="1" spans="2:9" ht="10.050000000000001" customHeight="1"/>
    <row r="2" spans="2:9" ht="10.050000000000001" customHeight="1"/>
    <row r="3" spans="2:9" ht="10.050000000000001" customHeight="1"/>
    <row r="4" spans="2:9" ht="30" customHeight="1">
      <c r="G4" s="234" t="s">
        <v>166</v>
      </c>
    </row>
    <row r="5" spans="2:9" ht="10.050000000000001" customHeight="1"/>
    <row r="6" spans="2:9" ht="30" customHeight="1">
      <c r="E6" s="233" t="s">
        <v>165</v>
      </c>
      <c r="G6" s="233" t="s">
        <v>164</v>
      </c>
    </row>
    <row r="7" spans="2:9" ht="16.2" customHeight="1" thickBot="1"/>
    <row r="8" spans="2:9" s="234" customFormat="1" ht="49.95" customHeight="1" thickTop="1">
      <c r="B8" s="376"/>
      <c r="C8" s="377"/>
      <c r="D8" s="378"/>
      <c r="E8" s="240" t="s">
        <v>163</v>
      </c>
      <c r="F8" s="240" t="s">
        <v>162</v>
      </c>
      <c r="G8" s="240" t="s">
        <v>114</v>
      </c>
      <c r="H8" s="240" t="s">
        <v>161</v>
      </c>
      <c r="I8" s="239" t="s">
        <v>160</v>
      </c>
    </row>
    <row r="9" spans="2:9" s="234" customFormat="1" ht="49.95" customHeight="1">
      <c r="B9" s="372" t="s">
        <v>159</v>
      </c>
      <c r="C9" s="373"/>
      <c r="D9" s="373"/>
      <c r="E9" s="237"/>
      <c r="F9" s="237"/>
      <c r="G9" s="237"/>
      <c r="H9" s="237"/>
      <c r="I9" s="236"/>
    </row>
    <row r="10" spans="2:9" s="234" customFormat="1" ht="49.95" customHeight="1">
      <c r="B10" s="238" t="s">
        <v>158</v>
      </c>
      <c r="C10" s="237"/>
      <c r="D10" s="237"/>
      <c r="E10" s="237"/>
      <c r="F10" s="237"/>
      <c r="G10" s="237"/>
      <c r="H10" s="237"/>
      <c r="I10" s="236"/>
    </row>
    <row r="11" spans="2:9" s="234" customFormat="1" ht="49.95" customHeight="1">
      <c r="B11" s="238" t="s">
        <v>157</v>
      </c>
      <c r="C11" s="237"/>
      <c r="D11" s="237"/>
      <c r="E11" s="237"/>
      <c r="F11" s="237"/>
      <c r="G11" s="237"/>
      <c r="H11" s="237"/>
      <c r="I11" s="236"/>
    </row>
    <row r="12" spans="2:9" s="234" customFormat="1" ht="49.95" customHeight="1" thickBot="1">
      <c r="B12" s="374" t="s">
        <v>156</v>
      </c>
      <c r="C12" s="375"/>
      <c r="D12" s="375"/>
      <c r="E12" s="375"/>
      <c r="F12" s="375"/>
      <c r="G12" s="375"/>
      <c r="H12" s="375"/>
      <c r="I12" s="235"/>
    </row>
    <row r="13" spans="2:9" ht="30" customHeight="1" thickTop="1">
      <c r="H13" s="389" t="s">
        <v>177</v>
      </c>
      <c r="I13" s="389"/>
    </row>
  </sheetData>
  <mergeCells count="4">
    <mergeCell ref="B9:D9"/>
    <mergeCell ref="B12:H12"/>
    <mergeCell ref="B8:D8"/>
    <mergeCell ref="H13:I13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Tableau chutes</vt:lpstr>
      <vt:lpstr>BA </vt:lpstr>
      <vt:lpstr>Chute Fiche</vt:lpstr>
      <vt:lpstr>Juge Coupon</vt:lpstr>
      <vt:lpstr>PJ - Récap</vt:lpstr>
      <vt:lpstr>PJ Coupon</vt:lpstr>
      <vt:lpstr>PJ Bilan</vt:lpstr>
      <vt:lpstr>DS Bilan</vt:lpstr>
      <vt:lpstr>Navette combiné</vt:lpstr>
      <vt:lpstr>Synthèse Combiné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LAMBERT</dc:creator>
  <cp:lastModifiedBy>Véronique Gillet</cp:lastModifiedBy>
  <cp:lastPrinted>2022-05-02T12:31:06Z</cp:lastPrinted>
  <dcterms:created xsi:type="dcterms:W3CDTF">2000-06-15T17:10:49Z</dcterms:created>
  <dcterms:modified xsi:type="dcterms:W3CDTF">2022-10-17T10:21:20Z</dcterms:modified>
</cp:coreProperties>
</file>